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DRH\DRH_Epargne\ACTIONNARIAT SALARIE\ELIS FOR ALL 2026\3. Communication\2. Souscription\Simulateur\"/>
    </mc:Choice>
  </mc:AlternateContent>
  <xr:revisionPtr revIDLastSave="0" documentId="13_ncr:1_{5B4953C6-0AB4-4E59-9139-A38A1FFE0E81}" xr6:coauthVersionLast="47" xr6:coauthVersionMax="47" xr10:uidLastSave="{00000000-0000-0000-0000-000000000000}"/>
  <bookViews>
    <workbookView showSheetTabs="0" xWindow="-120" yWindow="-16320" windowWidth="29040" windowHeight="15720" xr2:uid="{A5751B14-3695-4122-8AA2-800A903F25F6}"/>
  </bookViews>
  <sheets>
    <sheet name="FR - FCPE EUR" sheetId="5" r:id="rId1"/>
  </sheets>
  <definedNames>
    <definedName name="_xlnm.Print_Area" localSheetId="0">'FR - FCPE EUR'!$A$1:$K$100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2" i="5" l="1"/>
  <c r="D27" i="5"/>
  <c r="G27" i="5" s="1"/>
  <c r="G24" i="5" s="1"/>
  <c r="I90" i="5"/>
  <c r="E15" i="5"/>
  <c r="F44" i="5" l="1"/>
  <c r="B53" i="5"/>
  <c r="E85" i="5" l="1"/>
  <c r="D77" i="5"/>
  <c r="G11" i="5" l="1"/>
  <c r="G15" i="5" s="1"/>
  <c r="D53" i="5" l="1"/>
  <c r="F53" i="5" s="1"/>
  <c r="H53" i="5" s="1"/>
  <c r="E90" i="5"/>
  <c r="E91" i="5"/>
  <c r="E92" i="5"/>
  <c r="E89" i="5"/>
  <c r="E88" i="5"/>
  <c r="E87" i="5"/>
  <c r="E86" i="5"/>
  <c r="J53" i="5" l="1"/>
  <c r="D65" i="5" s="1"/>
  <c r="G65" i="5" s="1"/>
  <c r="F86" i="5"/>
  <c r="G86" i="5" s="1"/>
  <c r="H86" i="5" s="1"/>
  <c r="F91" i="5"/>
  <c r="G91" i="5" s="1"/>
  <c r="H91" i="5" s="1"/>
  <c r="F92" i="5"/>
  <c r="G92" i="5" s="1"/>
  <c r="H92" i="5" s="1"/>
  <c r="F85" i="5"/>
  <c r="G85" i="5" s="1"/>
  <c r="H85" i="5" s="1"/>
  <c r="F87" i="5"/>
  <c r="G87" i="5" s="1"/>
  <c r="H87" i="5" s="1"/>
  <c r="F77" i="5"/>
  <c r="H77" i="5" s="1"/>
  <c r="J77" i="5" s="1"/>
  <c r="F88" i="5"/>
  <c r="G88" i="5" s="1"/>
  <c r="H88" i="5" s="1"/>
  <c r="F89" i="5"/>
  <c r="G89" i="5" s="1"/>
  <c r="H89" i="5" s="1"/>
  <c r="F90" i="5"/>
  <c r="G90" i="5" s="1"/>
  <c r="H90" i="5" s="1"/>
</calcChain>
</file>

<file path=xl/sharedStrings.xml><?xml version="1.0" encoding="utf-8"?>
<sst xmlns="http://schemas.openxmlformats.org/spreadsheetml/2006/main" count="53" uniqueCount="49">
  <si>
    <t xml:space="preserve">Evolution de l'action à l'échéance </t>
  </si>
  <si>
    <t>Prix de référence 
de l'action</t>
  </si>
  <si>
    <t>TABLEAU DE FLUCTUATION DU COURS DE L'ACTION</t>
  </si>
  <si>
    <t>Min 50€ | Max 1/4 du salaire brut annuel (dans la limite de 50 000€)</t>
  </si>
  <si>
    <t>(3) calculé sur la base du nombre total de parts investies avec le prix de référence de l'action</t>
  </si>
  <si>
    <t>Valeur finale estimée de votre investissement</t>
  </si>
  <si>
    <t>Gain total estimé</t>
  </si>
  <si>
    <t>Gain total estimé en % de l'investissement initial</t>
  </si>
  <si>
    <t>Veuillez ne remplir que les cellules en bleu turquoise</t>
  </si>
  <si>
    <t>(2) 1 action offerte pour 10 actions achetées</t>
  </si>
  <si>
    <t>Cours estimé de l'action Elis à l'échéance</t>
  </si>
  <si>
    <t>Votre investissement suivra l'évolution du cours de l'action Elis à la hausse comme à la baisse. Il est ainsi exposé au risque de perte en capital.</t>
  </si>
  <si>
    <t>Montant brut que vous souhaitez investir</t>
  </si>
  <si>
    <t>Prix de 
souscription</t>
  </si>
  <si>
    <t>Somme des avantages (décote et abondement) proposés par l'offre pour votre investissement :</t>
  </si>
  <si>
    <r>
      <t xml:space="preserve">Attention : Tous les montants et gains potentiels s'entendent </t>
    </r>
    <r>
      <rPr>
        <b/>
        <i/>
        <u/>
        <sz val="18"/>
        <color rgb="FFFF0000"/>
        <rFont val="Century Gothic"/>
        <family val="2"/>
      </rPr>
      <t>hors prélèvements sociaux/taxes locales</t>
    </r>
  </si>
  <si>
    <t>Salaire brut annuel (primes incluses)</t>
  </si>
  <si>
    <r>
      <rPr>
        <b/>
        <u/>
        <sz val="18"/>
        <color rgb="FF000059"/>
        <rFont val="Century Gothic"/>
        <family val="2"/>
      </rPr>
      <t>Etape 2 :</t>
    </r>
    <r>
      <rPr>
        <b/>
        <sz val="18"/>
        <color rgb="FF000059"/>
        <rFont val="Century Gothic"/>
        <family val="2"/>
      </rPr>
      <t xml:space="preserve"> Saisissez le montant que vous souhaitez investir (dans la limite autorisée)</t>
    </r>
  </si>
  <si>
    <r>
      <rPr>
        <b/>
        <u/>
        <sz val="18"/>
        <color rgb="FF000059"/>
        <rFont val="Century Gothic"/>
        <family val="2"/>
      </rPr>
      <t>Etape 3 :</t>
    </r>
    <r>
      <rPr>
        <b/>
        <sz val="18"/>
        <color rgb="FF000059"/>
        <rFont val="Century Gothic"/>
        <family val="2"/>
      </rPr>
      <t xml:space="preserve"> Visualisez votre investissement à la souscription</t>
    </r>
  </si>
  <si>
    <t>Nombre de parts investies</t>
  </si>
  <si>
    <t>Montant souscrit</t>
  </si>
  <si>
    <t>(avec le prix de l'action décotée)</t>
  </si>
  <si>
    <t>Nombre de parts offertes</t>
  </si>
  <si>
    <t>(Abondement) (2)</t>
  </si>
  <si>
    <t>investies</t>
  </si>
  <si>
    <t>Nombre total de parts</t>
  </si>
  <si>
    <t>Montant total réellement</t>
  </si>
  <si>
    <t>investi (3)</t>
  </si>
  <si>
    <r>
      <rPr>
        <b/>
        <u/>
        <sz val="18"/>
        <color rgb="FF000059"/>
        <rFont val="Century Gothic"/>
        <family val="2"/>
      </rPr>
      <t>Etape 4 :</t>
    </r>
    <r>
      <rPr>
        <b/>
        <sz val="18"/>
        <color rgb="FF000059"/>
        <rFont val="Century Gothic"/>
        <family val="2"/>
      </rPr>
      <t xml:space="preserve"> Simulez votre investissement en saisissant un cours estimé</t>
    </r>
    <r>
      <rPr>
        <b/>
        <u/>
        <sz val="18"/>
        <color rgb="FF000059"/>
        <rFont val="Century Gothic"/>
        <family val="2"/>
      </rPr>
      <t xml:space="preserve"> à la fin de la période de blocage</t>
    </r>
  </si>
  <si>
    <t>Cours estimé de l'action</t>
  </si>
  <si>
    <t>Elis à l'échéance</t>
  </si>
  <si>
    <t>Evolution de l'action</t>
  </si>
  <si>
    <t>à l'échéance</t>
  </si>
  <si>
    <t>Valeur finale estimée</t>
  </si>
  <si>
    <t>de votre investissement</t>
  </si>
  <si>
    <t>Gain total estimé en %</t>
  </si>
  <si>
    <t>de l'investissement initial</t>
  </si>
  <si>
    <t>Montant max autorisé à investir (1)</t>
  </si>
  <si>
    <t>Ce qui représente …</t>
  </si>
  <si>
    <t>de votre investissement initial</t>
  </si>
  <si>
    <t>(Durée de 3 ans sauf cas de déblocage anticipé )</t>
  </si>
  <si>
    <t>EUR</t>
  </si>
  <si>
    <t>Taux de change :</t>
  </si>
  <si>
    <t>CHF</t>
  </si>
  <si>
    <t>Décote</t>
  </si>
  <si>
    <t>SIMULER VOTRE INVESTISSEMENT</t>
  </si>
  <si>
    <r>
      <rPr>
        <b/>
        <u/>
        <sz val="18"/>
        <color rgb="FF000059"/>
        <rFont val="Century Gothic"/>
        <family val="2"/>
      </rPr>
      <t>Etape 1</t>
    </r>
    <r>
      <rPr>
        <b/>
        <sz val="18"/>
        <color rgb="FF000059"/>
        <rFont val="Century Gothic"/>
        <family val="2"/>
      </rPr>
      <t xml:space="preserve"> : Renseignez votre salaire brut prévisionnel annuel (primes incluses) pour 2025</t>
    </r>
  </si>
  <si>
    <t>(1) correspondant à 25% du salaire brut annuel 2025 estimé (primes incluses) dans la limite de 50 000€ (montant maximum autorisé à investir)</t>
  </si>
  <si>
    <t>Valeur au 11.09.2026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</si>
</sst>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8" formatCode="#,##0.00\ &quot;€&quot;;[Red]\-#,##0.00\ &quot;€&quot;"/>
    <numFmt numFmtId="44" formatCode="_-* #,##0.00\ &quot;€&quot;_-;\-* #,##0.00\ &quot;€&quot;_-;_-* &quot;-&quot;??\ &quot;€&quot;_-;_-@_-"/>
    <numFmt numFmtId="164" formatCode="_([$€-2]\ * #,##0.00_);_([$€-2]\ * \(#,##0.00\);_([$€-2]\ * &quot;-&quot;??_);_(@_)"/>
    <numFmt numFmtId="165" formatCode="#,##0.00\ &quot;€&quot;"/>
    <numFmt numFmtId="166" formatCode="_-* #,##0.00\ [$€-40C]_-;\-* #,##0.00\ [$€-40C]_-;_-* &quot;-&quot;??\ [$€-40C]_-;_-@_-"/>
    <numFmt numFmtId="167" formatCode="_-* #,##0.00\ [$CHF]_-;\-* #,##0.00\ [$CHF]_-;_-* &quot;-&quot;??\ [$CHF]_-;_-@_-"/>
    <numFmt numFmtId="168" formatCode="_-* #,##0.00\ [$CHF-100C]_-;\-* #,##0.00\ [$CHF-100C]_-;_-* &quot;-&quot;??\ [$CHF-100C]_-;_-@_-"/>
    <numFmt numFmtId="169" formatCode="_-* #,##0.0000\ [$CHF]_-;\-* #,##0.0000\ [$CHF]_-;_-* &quot;-&quot;??\ [$CHF]_-;_-@_-"/>
  </numFmts>
  <fonts count="5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40"/>
      <color rgb="FF000059"/>
      <name val="Century Gothic"/>
      <family val="2"/>
    </font>
    <font>
      <b/>
      <sz val="24"/>
      <color rgb="FF002060"/>
      <name val="Century Gothic"/>
      <family val="2"/>
    </font>
    <font>
      <b/>
      <sz val="22"/>
      <color rgb="FF000059"/>
      <name val="Century Gothic"/>
      <family val="2"/>
    </font>
    <font>
      <sz val="11"/>
      <color theme="1"/>
      <name val="Century Gothic"/>
      <family val="2"/>
    </font>
    <font>
      <b/>
      <sz val="16"/>
      <color rgb="FF16CBE2"/>
      <name val="Century Gothic"/>
      <family val="2"/>
    </font>
    <font>
      <i/>
      <sz val="12"/>
      <name val="Century Gothic"/>
      <family val="2"/>
    </font>
    <font>
      <i/>
      <sz val="14"/>
      <color theme="1"/>
      <name val="Century Gothic"/>
      <family val="2"/>
    </font>
    <font>
      <i/>
      <sz val="14"/>
      <name val="Century Gothic"/>
      <family val="2"/>
    </font>
    <font>
      <b/>
      <sz val="13"/>
      <color theme="1"/>
      <name val="Century Gothic"/>
      <family val="2"/>
    </font>
    <font>
      <b/>
      <i/>
      <sz val="12"/>
      <color rgb="FFFF0000"/>
      <name val="Century Gothic"/>
      <family val="2"/>
    </font>
    <font>
      <b/>
      <i/>
      <u/>
      <sz val="16"/>
      <color theme="1"/>
      <name val="Century Gothic"/>
      <family val="2"/>
    </font>
    <font>
      <b/>
      <i/>
      <sz val="12"/>
      <color theme="0"/>
      <name val="Century Gothic"/>
      <family val="2"/>
    </font>
    <font>
      <i/>
      <sz val="12"/>
      <color rgb="FFFF0000"/>
      <name val="Century Gothic"/>
      <family val="2"/>
    </font>
    <font>
      <b/>
      <i/>
      <sz val="12"/>
      <name val="Century Gothic"/>
      <family val="2"/>
    </font>
    <font>
      <i/>
      <sz val="12"/>
      <color theme="1"/>
      <name val="Century Gothic"/>
      <family val="2"/>
    </font>
    <font>
      <b/>
      <i/>
      <sz val="12"/>
      <color theme="1"/>
      <name val="Century Gothic"/>
      <family val="2"/>
    </font>
    <font>
      <i/>
      <sz val="11"/>
      <color theme="1"/>
      <name val="Century Gothic"/>
      <family val="2"/>
    </font>
    <font>
      <b/>
      <i/>
      <sz val="18"/>
      <color rgb="FFFF0000"/>
      <name val="Century Gothic"/>
      <family val="2"/>
    </font>
    <font>
      <b/>
      <i/>
      <u/>
      <sz val="18"/>
      <color rgb="FFFF0000"/>
      <name val="Century Gothic"/>
      <family val="2"/>
    </font>
    <font>
      <b/>
      <sz val="18"/>
      <color rgb="FF000059"/>
      <name val="Century Gothic"/>
      <family val="2"/>
    </font>
    <font>
      <b/>
      <u/>
      <sz val="18"/>
      <color rgb="FF000059"/>
      <name val="Century Gothic"/>
      <family val="2"/>
    </font>
    <font>
      <b/>
      <i/>
      <sz val="14"/>
      <color rgb="FFFF0000"/>
      <name val="Century Gothic"/>
      <family val="2"/>
    </font>
    <font>
      <b/>
      <sz val="14"/>
      <color rgb="FF000059"/>
      <name val="Century Gothic"/>
      <family val="2"/>
    </font>
    <font>
      <i/>
      <sz val="12"/>
      <color rgb="FF000059"/>
      <name val="Century Gothic"/>
      <family val="2"/>
    </font>
    <font>
      <i/>
      <sz val="14"/>
      <color rgb="FF000059"/>
      <name val="Century Gothic"/>
      <family val="2"/>
    </font>
    <font>
      <b/>
      <sz val="14"/>
      <color rgb="FF16CBE2"/>
      <name val="Century Gothic"/>
      <family val="2"/>
    </font>
    <font>
      <b/>
      <sz val="12"/>
      <color rgb="FFFF0000"/>
      <name val="Century Gothic"/>
      <family val="2"/>
    </font>
    <font>
      <i/>
      <sz val="16"/>
      <color theme="1"/>
      <name val="Century Gothic"/>
      <family val="2"/>
    </font>
    <font>
      <b/>
      <i/>
      <u/>
      <sz val="18"/>
      <color rgb="FF000059"/>
      <name val="Century Gothic"/>
      <family val="2"/>
    </font>
    <font>
      <b/>
      <u/>
      <sz val="14"/>
      <color rgb="FF000059"/>
      <name val="Century Gothic"/>
      <family val="2"/>
    </font>
    <font>
      <b/>
      <sz val="14"/>
      <color theme="1"/>
      <name val="Century Gothic"/>
      <family val="2"/>
    </font>
    <font>
      <b/>
      <sz val="14"/>
      <color theme="0"/>
      <name val="Century Gothic"/>
      <family val="2"/>
    </font>
    <font>
      <b/>
      <sz val="16"/>
      <color rgb="FF000059"/>
      <name val="Century Gothic"/>
      <family val="2"/>
    </font>
    <font>
      <b/>
      <i/>
      <sz val="11"/>
      <color rgb="FFFF0000"/>
      <name val="Century Gothic"/>
      <family val="2"/>
    </font>
    <font>
      <b/>
      <sz val="26"/>
      <color theme="1"/>
      <name val="Century Gothic"/>
      <family val="2"/>
    </font>
    <font>
      <sz val="11"/>
      <name val="Century Gothic"/>
      <family val="2"/>
    </font>
    <font>
      <b/>
      <sz val="26"/>
      <name val="Century Gothic"/>
      <family val="2"/>
    </font>
    <font>
      <sz val="11"/>
      <color theme="0"/>
      <name val="Century Gothic"/>
      <family val="2"/>
    </font>
    <font>
      <b/>
      <u/>
      <sz val="16"/>
      <color theme="1"/>
      <name val="Century Gothic"/>
      <family val="2"/>
    </font>
    <font>
      <b/>
      <sz val="12"/>
      <name val="Century Gothic"/>
      <family val="2"/>
    </font>
    <font>
      <sz val="14"/>
      <color theme="1"/>
      <name val="Century Gothic"/>
      <family val="2"/>
    </font>
    <font>
      <sz val="16"/>
      <color theme="1"/>
      <name val="Century Gothic"/>
      <family val="2"/>
    </font>
    <font>
      <sz val="16"/>
      <color theme="0"/>
      <name val="Century Gothic"/>
      <family val="2"/>
    </font>
    <font>
      <sz val="16"/>
      <name val="Century Gothic"/>
      <family val="2"/>
    </font>
    <font>
      <u/>
      <sz val="14"/>
      <color theme="10"/>
      <name val="Century Gothic"/>
      <family val="2"/>
    </font>
    <font>
      <b/>
      <sz val="12"/>
      <color theme="0"/>
      <name val="Century Gothic"/>
      <family val="2"/>
    </font>
    <font>
      <b/>
      <sz val="20"/>
      <color rgb="FF000059"/>
      <name val="Century Gothic"/>
      <family val="2"/>
    </font>
    <font>
      <i/>
      <sz val="18"/>
      <color rgb="FF000059"/>
      <name val="Century Gothic"/>
      <family val="2"/>
    </font>
    <font>
      <b/>
      <sz val="18"/>
      <color rgb="FF16CBE2"/>
      <name val="Century Gothic"/>
      <family val="2"/>
    </font>
    <font>
      <b/>
      <sz val="11"/>
      <color rgb="FF000059"/>
      <name val="Century Gothic"/>
      <family val="2"/>
    </font>
  </fonts>
  <fills count="7">
    <fill>
      <patternFill patternType="none"/>
    </fill>
    <fill>
      <patternFill patternType="gray125"/>
    </fill>
    <fill>
      <patternFill patternType="solid">
        <fgColor rgb="FF000059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16CBE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theme="0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103">
    <xf numFmtId="0" fontId="0" fillId="0" borderId="0" xfId="0"/>
    <xf numFmtId="9" fontId="17" fillId="0" borderId="1" xfId="3" applyFont="1" applyBorder="1" applyProtection="1"/>
    <xf numFmtId="9" fontId="6" fillId="0" borderId="0" xfId="0" applyNumberFormat="1" applyFont="1" applyAlignment="1">
      <alignment horizontal="center" vertical="center"/>
    </xf>
    <xf numFmtId="8" fontId="6" fillId="0" borderId="0" xfId="0" applyNumberFormat="1" applyFont="1" applyAlignment="1">
      <alignment horizontal="center" vertical="center"/>
    </xf>
    <xf numFmtId="165" fontId="13" fillId="0" borderId="1" xfId="3" applyNumberFormat="1" applyFont="1" applyBorder="1" applyProtection="1"/>
    <xf numFmtId="44" fontId="9" fillId="0" borderId="1" xfId="0" applyNumberFormat="1" applyFont="1" applyBorder="1"/>
    <xf numFmtId="165" fontId="9" fillId="0" borderId="1" xfId="3" applyNumberFormat="1" applyFont="1" applyBorder="1" applyProtection="1"/>
    <xf numFmtId="165" fontId="17" fillId="3" borderId="1" xfId="3" applyNumberFormat="1" applyFont="1" applyFill="1" applyBorder="1" applyProtection="1"/>
    <xf numFmtId="44" fontId="9" fillId="3" borderId="1" xfId="0" applyNumberFormat="1" applyFont="1" applyFill="1" applyBorder="1"/>
    <xf numFmtId="9" fontId="17" fillId="3" borderId="1" xfId="3" applyFont="1" applyFill="1" applyBorder="1" applyProtection="1"/>
    <xf numFmtId="44" fontId="13" fillId="0" borderId="1" xfId="0" applyNumberFormat="1" applyFont="1" applyBorder="1"/>
    <xf numFmtId="0" fontId="7" fillId="0" borderId="0" xfId="0" applyFont="1"/>
    <xf numFmtId="0" fontId="14" fillId="0" borderId="0" xfId="0" applyFont="1" applyAlignment="1">
      <alignment horizontal="center"/>
    </xf>
    <xf numFmtId="0" fontId="15" fillId="2" borderId="5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9" fontId="16" fillId="0" borderId="1" xfId="3" applyFont="1" applyBorder="1" applyProtection="1"/>
    <xf numFmtId="9" fontId="19" fillId="3" borderId="1" xfId="3" applyFont="1" applyFill="1" applyBorder="1" applyProtection="1"/>
    <xf numFmtId="9" fontId="18" fillId="0" borderId="1" xfId="3" applyFont="1" applyBorder="1" applyProtection="1"/>
    <xf numFmtId="0" fontId="21" fillId="0" borderId="0" xfId="0" applyFont="1" applyAlignment="1">
      <alignment horizontal="left" vertical="center"/>
    </xf>
    <xf numFmtId="0" fontId="20" fillId="0" borderId="0" xfId="0" applyFont="1"/>
    <xf numFmtId="0" fontId="30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27" fillId="0" borderId="0" xfId="0" applyFont="1" applyAlignment="1">
      <alignment horizontal="center"/>
    </xf>
    <xf numFmtId="44" fontId="7" fillId="0" borderId="0" xfId="0" applyNumberFormat="1" applyFont="1"/>
    <xf numFmtId="0" fontId="25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29" fillId="0" borderId="0" xfId="0" applyFont="1" applyAlignment="1">
      <alignment horizontal="center"/>
    </xf>
    <xf numFmtId="0" fontId="26" fillId="0" borderId="0" xfId="0" applyFont="1"/>
    <xf numFmtId="0" fontId="26" fillId="0" borderId="0" xfId="0" applyFont="1" applyAlignment="1">
      <alignment vertical="center"/>
    </xf>
    <xf numFmtId="0" fontId="28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3" fillId="0" borderId="0" xfId="0" applyFont="1"/>
    <xf numFmtId="0" fontId="11" fillId="0" borderId="0" xfId="4" applyFont="1" applyFill="1" applyBorder="1" applyAlignment="1" applyProtection="1">
      <alignment horizontal="left" wrapText="1"/>
    </xf>
    <xf numFmtId="44" fontId="11" fillId="0" borderId="0" xfId="1" applyFont="1" applyBorder="1" applyAlignment="1" applyProtection="1">
      <alignment horizontal="center" wrapText="1"/>
    </xf>
    <xf numFmtId="0" fontId="31" fillId="0" borderId="0" xfId="0" applyFont="1"/>
    <xf numFmtId="0" fontId="31" fillId="5" borderId="0" xfId="0" applyFont="1" applyFill="1"/>
    <xf numFmtId="0" fontId="10" fillId="5" borderId="0" xfId="0" applyFont="1" applyFill="1" applyAlignment="1">
      <alignment horizontal="center"/>
    </xf>
    <xf numFmtId="0" fontId="23" fillId="0" borderId="0" xfId="0" applyFont="1" applyAlignment="1">
      <alignment horizontal="center" vertical="center" wrapText="1"/>
    </xf>
    <xf numFmtId="166" fontId="36" fillId="0" borderId="0" xfId="1" applyNumberFormat="1" applyFont="1" applyProtection="1"/>
    <xf numFmtId="0" fontId="37" fillId="0" borderId="0" xfId="0" applyFont="1" applyAlignment="1">
      <alignment horizontal="center"/>
    </xf>
    <xf numFmtId="0" fontId="34" fillId="0" borderId="0" xfId="0" applyFont="1" applyAlignment="1">
      <alignment horizontal="center"/>
    </xf>
    <xf numFmtId="44" fontId="26" fillId="0" borderId="0" xfId="1" applyFont="1" applyFill="1" applyBorder="1" applyAlignment="1" applyProtection="1">
      <alignment vertical="top"/>
    </xf>
    <xf numFmtId="166" fontId="35" fillId="6" borderId="0" xfId="1" applyNumberFormat="1" applyFont="1" applyFill="1" applyAlignment="1" applyProtection="1">
      <protection locked="0"/>
    </xf>
    <xf numFmtId="167" fontId="26" fillId="0" borderId="0" xfId="0" applyNumberFormat="1" applyFont="1"/>
    <xf numFmtId="169" fontId="26" fillId="0" borderId="0" xfId="0" applyNumberFormat="1" applyFont="1" applyAlignment="1">
      <alignment vertical="top"/>
    </xf>
    <xf numFmtId="167" fontId="8" fillId="0" borderId="0" xfId="1" applyNumberFormat="1" applyFont="1" applyAlignment="1" applyProtection="1">
      <alignment horizontal="center"/>
      <protection locked="0"/>
    </xf>
    <xf numFmtId="44" fontId="23" fillId="0" borderId="0" xfId="1" applyFont="1" applyFill="1" applyBorder="1" applyProtection="1"/>
    <xf numFmtId="167" fontId="23" fillId="0" borderId="0" xfId="1" applyNumberFormat="1" applyFont="1" applyFill="1" applyBorder="1" applyProtection="1"/>
    <xf numFmtId="167" fontId="8" fillId="0" borderId="0" xfId="1" applyNumberFormat="1" applyFont="1" applyProtection="1">
      <protection locked="0"/>
    </xf>
    <xf numFmtId="0" fontId="10" fillId="0" borderId="0" xfId="0" applyFont="1" applyAlignment="1">
      <alignment horizontal="center" vertical="center"/>
    </xf>
    <xf numFmtId="168" fontId="23" fillId="0" borderId="0" xfId="0" applyNumberFormat="1" applyFont="1" applyAlignment="1">
      <alignment horizontal="left"/>
    </xf>
    <xf numFmtId="167" fontId="23" fillId="0" borderId="0" xfId="0" applyNumberFormat="1" applyFont="1" applyAlignment="1">
      <alignment horizontal="left"/>
    </xf>
    <xf numFmtId="0" fontId="12" fillId="0" borderId="0" xfId="0" applyFont="1" applyAlignment="1">
      <alignment horizontal="center" vertical="center" wrapText="1"/>
    </xf>
    <xf numFmtId="0" fontId="38" fillId="0" borderId="0" xfId="0" applyFont="1"/>
    <xf numFmtId="0" fontId="39" fillId="0" borderId="0" xfId="0" applyFont="1"/>
    <xf numFmtId="0" fontId="40" fillId="0" borderId="0" xfId="0" applyFont="1"/>
    <xf numFmtId="0" fontId="41" fillId="4" borderId="0" xfId="0" applyFont="1" applyFill="1"/>
    <xf numFmtId="0" fontId="39" fillId="4" borderId="0" xfId="0" applyFont="1" applyFill="1"/>
    <xf numFmtId="0" fontId="42" fillId="0" borderId="0" xfId="0" applyFont="1"/>
    <xf numFmtId="0" fontId="43" fillId="4" borderId="0" xfId="0" applyFont="1" applyFill="1" applyAlignment="1">
      <alignment horizontal="center" vertical="center" wrapText="1"/>
    </xf>
    <xf numFmtId="0" fontId="43" fillId="4" borderId="0" xfId="0" applyFont="1" applyFill="1" applyAlignment="1">
      <alignment horizontal="center" wrapText="1"/>
    </xf>
    <xf numFmtId="0" fontId="44" fillId="0" borderId="0" xfId="0" applyFont="1"/>
    <xf numFmtId="164" fontId="45" fillId="0" borderId="0" xfId="0" applyNumberFormat="1" applyFont="1"/>
    <xf numFmtId="2" fontId="7" fillId="0" borderId="0" xfId="0" applyNumberFormat="1" applyFont="1"/>
    <xf numFmtId="0" fontId="46" fillId="4" borderId="0" xfId="0" applyFont="1" applyFill="1"/>
    <xf numFmtId="44" fontId="47" fillId="4" borderId="0" xfId="1" applyFont="1" applyFill="1" applyBorder="1" applyAlignment="1" applyProtection="1">
      <alignment horizontal="left"/>
    </xf>
    <xf numFmtId="44" fontId="47" fillId="4" borderId="0" xfId="1" applyFont="1" applyFill="1" applyBorder="1" applyAlignment="1" applyProtection="1">
      <alignment horizontal="center"/>
    </xf>
    <xf numFmtId="0" fontId="47" fillId="0" borderId="0" xfId="0" applyFont="1"/>
    <xf numFmtId="0" fontId="45" fillId="0" borderId="0" xfId="0" applyFont="1"/>
    <xf numFmtId="44" fontId="39" fillId="0" borderId="0" xfId="1" applyFont="1" applyBorder="1" applyAlignment="1" applyProtection="1">
      <alignment horizontal="left"/>
    </xf>
    <xf numFmtId="44" fontId="7" fillId="0" borderId="0" xfId="1" applyFont="1" applyBorder="1" applyAlignment="1" applyProtection="1">
      <alignment horizontal="left"/>
    </xf>
    <xf numFmtId="44" fontId="7" fillId="0" borderId="0" xfId="1" applyFont="1" applyBorder="1" applyAlignment="1" applyProtection="1">
      <alignment horizontal="center"/>
    </xf>
    <xf numFmtId="0" fontId="48" fillId="0" borderId="0" xfId="4" applyFont="1" applyFill="1" applyBorder="1" applyAlignment="1" applyProtection="1">
      <alignment horizontal="left"/>
    </xf>
    <xf numFmtId="166" fontId="23" fillId="0" borderId="0" xfId="1" applyNumberFormat="1" applyFont="1" applyFill="1" applyBorder="1" applyProtection="1"/>
    <xf numFmtId="2" fontId="23" fillId="0" borderId="0" xfId="1" applyNumberFormat="1" applyFont="1" applyFill="1" applyBorder="1" applyAlignment="1" applyProtection="1">
      <alignment horizontal="center"/>
    </xf>
    <xf numFmtId="1" fontId="23" fillId="0" borderId="0" xfId="1" applyNumberFormat="1" applyFont="1" applyFill="1" applyBorder="1" applyAlignment="1" applyProtection="1">
      <alignment horizontal="center"/>
    </xf>
    <xf numFmtId="0" fontId="7" fillId="5" borderId="0" xfId="0" applyFont="1" applyFill="1"/>
    <xf numFmtId="0" fontId="12" fillId="5" borderId="0" xfId="0" applyFont="1" applyFill="1" applyAlignment="1">
      <alignment horizontal="center" vertical="center" wrapText="1"/>
    </xf>
    <xf numFmtId="0" fontId="49" fillId="5" borderId="0" xfId="0" applyFont="1" applyFill="1" applyAlignment="1">
      <alignment horizontal="center" vertical="center" wrapText="1"/>
    </xf>
    <xf numFmtId="44" fontId="50" fillId="5" borderId="0" xfId="0" applyNumberFormat="1" applyFont="1" applyFill="1" applyAlignment="1">
      <alignment horizontal="center"/>
    </xf>
    <xf numFmtId="10" fontId="50" fillId="5" borderId="0" xfId="3" applyNumberFormat="1" applyFont="1" applyFill="1" applyBorder="1" applyAlignment="1" applyProtection="1">
      <alignment horizontal="left"/>
    </xf>
    <xf numFmtId="0" fontId="50" fillId="5" borderId="0" xfId="3" applyNumberFormat="1" applyFont="1" applyFill="1" applyBorder="1" applyAlignment="1" applyProtection="1">
      <alignment horizontal="center"/>
    </xf>
    <xf numFmtId="44" fontId="50" fillId="0" borderId="0" xfId="0" applyNumberFormat="1" applyFont="1" applyAlignment="1">
      <alignment horizontal="center"/>
    </xf>
    <xf numFmtId="0" fontId="50" fillId="0" borderId="0" xfId="3" applyNumberFormat="1" applyFont="1" applyFill="1" applyBorder="1" applyAlignment="1" applyProtection="1">
      <alignment horizontal="center"/>
    </xf>
    <xf numFmtId="0" fontId="51" fillId="0" borderId="0" xfId="0" applyFont="1" applyAlignment="1">
      <alignment horizontal="center"/>
    </xf>
    <xf numFmtId="166" fontId="52" fillId="0" borderId="0" xfId="1" applyNumberFormat="1" applyFont="1" applyFill="1" applyBorder="1" applyProtection="1">
      <protection locked="0"/>
    </xf>
    <xf numFmtId="10" fontId="23" fillId="0" borderId="0" xfId="3" applyNumberFormat="1" applyFont="1" applyFill="1" applyBorder="1" applyAlignment="1" applyProtection="1">
      <alignment horizontal="center"/>
    </xf>
    <xf numFmtId="9" fontId="23" fillId="0" borderId="0" xfId="3" applyFont="1" applyFill="1" applyBorder="1" applyAlignment="1" applyProtection="1">
      <alignment horizontal="center"/>
    </xf>
    <xf numFmtId="0" fontId="12" fillId="0" borderId="0" xfId="0" applyFont="1" applyAlignment="1">
      <alignment vertical="center" wrapText="1"/>
    </xf>
    <xf numFmtId="0" fontId="53" fillId="0" borderId="0" xfId="0" applyFont="1"/>
    <xf numFmtId="8" fontId="6" fillId="0" borderId="0" xfId="1" applyNumberFormat="1" applyFont="1" applyFill="1" applyAlignment="1" applyProtection="1">
      <alignment horizontal="left" vertical="center"/>
    </xf>
    <xf numFmtId="0" fontId="26" fillId="0" borderId="0" xfId="0" applyFont="1" applyAlignment="1">
      <alignment horizontal="center" vertical="center"/>
    </xf>
    <xf numFmtId="0" fontId="31" fillId="5" borderId="0" xfId="0" applyFont="1" applyFill="1" applyAlignment="1">
      <alignment horizontal="center" vertical="center"/>
    </xf>
    <xf numFmtId="0" fontId="24" fillId="5" borderId="0" xfId="0" applyFont="1" applyFill="1" applyAlignment="1">
      <alignment horizontal="center"/>
    </xf>
    <xf numFmtId="0" fontId="33" fillId="0" borderId="0" xfId="0" applyFont="1" applyAlignment="1">
      <alignment horizontal="center" vertical="center"/>
    </xf>
    <xf numFmtId="0" fontId="33" fillId="0" borderId="6" xfId="0" applyFont="1" applyBorder="1" applyAlignment="1">
      <alignment horizontal="center" vertical="center"/>
    </xf>
    <xf numFmtId="0" fontId="32" fillId="0" borderId="0" xfId="0" applyFont="1" applyAlignment="1">
      <alignment horizontal="center"/>
    </xf>
    <xf numFmtId="0" fontId="23" fillId="0" borderId="0" xfId="0" applyFont="1" applyAlignment="1">
      <alignment horizontal="center" vertical="center" wrapText="1"/>
    </xf>
  </cellXfs>
  <cellStyles count="5">
    <cellStyle name="Lien hypertexte" xfId="4" builtinId="8"/>
    <cellStyle name="Monétaire" xfId="1" builtinId="4"/>
    <cellStyle name="Monétaire 2" xfId="2" xr:uid="{3C06511D-6F6A-48B5-BB38-A791AD28CF61}"/>
    <cellStyle name="Normal" xfId="0" builtinId="0"/>
    <cellStyle name="Pourcentage" xfId="3" builtinId="5"/>
  </cellStyles>
  <dxfs count="3">
    <dxf>
      <font>
        <b/>
        <i/>
        <color rgb="FFFF0000"/>
      </font>
    </dxf>
    <dxf>
      <font>
        <b/>
        <i/>
        <color rgb="FFFF0000"/>
      </font>
    </dxf>
    <dxf>
      <font>
        <b/>
        <i/>
        <color rgb="FFFF0000"/>
      </font>
    </dxf>
  </dxfs>
  <tableStyles count="0" defaultTableStyle="TableStyleMedium2" defaultPivotStyle="PivotStyleLight16"/>
  <colors>
    <mruColors>
      <color rgb="FF000059"/>
      <color rgb="FF16CBE2"/>
      <color rgb="FFEAEAEA"/>
      <color rgb="FF45C2CF"/>
      <color rgb="FF000099"/>
      <color rgb="FF39DBD3"/>
      <color rgb="FF6DE5DF"/>
      <color rgb="FF99CCFF"/>
      <color rgb="FFFFC7CE"/>
      <color rgb="FFFF717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996802</xdr:colOff>
      <xdr:row>6</xdr:row>
      <xdr:rowOff>143983</xdr:rowOff>
    </xdr:from>
    <xdr:to>
      <xdr:col>2</xdr:col>
      <xdr:colOff>992603</xdr:colOff>
      <xdr:row>13</xdr:row>
      <xdr:rowOff>102039</xdr:rowOff>
    </xdr:to>
    <xdr:pic>
      <xdr:nvPicPr>
        <xdr:cNvPr id="36" name="Image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64489" y="2020550"/>
          <a:ext cx="1644905" cy="2074382"/>
        </a:xfrm>
        <a:prstGeom prst="rect">
          <a:avLst/>
        </a:prstGeom>
      </xdr:spPr>
    </xdr:pic>
    <xdr:clientData/>
  </xdr:twoCellAnchor>
  <xdr:twoCellAnchor>
    <xdr:from>
      <xdr:col>3</xdr:col>
      <xdr:colOff>2106705</xdr:colOff>
      <xdr:row>8</xdr:row>
      <xdr:rowOff>259416</xdr:rowOff>
    </xdr:from>
    <xdr:to>
      <xdr:col>4</xdr:col>
      <xdr:colOff>1155885</xdr:colOff>
      <xdr:row>12</xdr:row>
      <xdr:rowOff>67235</xdr:rowOff>
    </xdr:to>
    <xdr:sp macro="" textlink="">
      <xdr:nvSpPr>
        <xdr:cNvPr id="28" name="Ellipse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/>
      </xdr:nvSpPr>
      <xdr:spPr>
        <a:xfrm>
          <a:off x="6062381" y="2612651"/>
          <a:ext cx="1200710" cy="1051672"/>
        </a:xfrm>
        <a:prstGeom prst="ellipse">
          <a:avLst/>
        </a:prstGeom>
        <a:noFill/>
        <a:ln w="38100">
          <a:solidFill>
            <a:srgbClr val="00005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fr-FR" sz="1800" b="1">
            <a:solidFill>
              <a:srgbClr val="002060"/>
            </a:solidFill>
            <a:latin typeface="Century Gothic" panose="020B0502020202020204" pitchFamily="34" charset="0"/>
          </a:endParaRPr>
        </a:p>
        <a:p>
          <a:pPr algn="ctr"/>
          <a:endParaRPr lang="fr-FR" sz="1800" b="1">
            <a:solidFill>
              <a:srgbClr val="002060"/>
            </a:solidFill>
            <a:latin typeface="Century Gothic" panose="020B0502020202020204" pitchFamily="34" charset="0"/>
          </a:endParaRPr>
        </a:p>
      </xdr:txBody>
    </xdr:sp>
    <xdr:clientData/>
  </xdr:twoCellAnchor>
  <xdr:twoCellAnchor>
    <xdr:from>
      <xdr:col>5</xdr:col>
      <xdr:colOff>1630559</xdr:colOff>
      <xdr:row>10</xdr:row>
      <xdr:rowOff>92906</xdr:rowOff>
    </xdr:from>
    <xdr:to>
      <xdr:col>6</xdr:col>
      <xdr:colOff>250859</xdr:colOff>
      <xdr:row>10</xdr:row>
      <xdr:rowOff>404672</xdr:rowOff>
    </xdr:to>
    <xdr:sp macro="" textlink="">
      <xdr:nvSpPr>
        <xdr:cNvPr id="29" name="Est égal à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/>
      </xdr:nvSpPr>
      <xdr:spPr>
        <a:xfrm>
          <a:off x="8799375" y="3163465"/>
          <a:ext cx="587964" cy="311766"/>
        </a:xfrm>
        <a:prstGeom prst="mathEqual">
          <a:avLst/>
        </a:prstGeom>
        <a:solidFill>
          <a:srgbClr val="000059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1380160</xdr:colOff>
      <xdr:row>10</xdr:row>
      <xdr:rowOff>59084</xdr:rowOff>
    </xdr:from>
    <xdr:to>
      <xdr:col>5</xdr:col>
      <xdr:colOff>22412</xdr:colOff>
      <xdr:row>11</xdr:row>
      <xdr:rowOff>3196</xdr:rowOff>
    </xdr:to>
    <xdr:sp macro="" textlink="">
      <xdr:nvSpPr>
        <xdr:cNvPr id="30" name="Signe Moins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/>
      </xdr:nvSpPr>
      <xdr:spPr>
        <a:xfrm>
          <a:off x="6971895" y="3017437"/>
          <a:ext cx="513635" cy="403553"/>
        </a:xfrm>
        <a:prstGeom prst="mathMinus">
          <a:avLst/>
        </a:prstGeom>
        <a:solidFill>
          <a:srgbClr val="000059"/>
        </a:solidFill>
        <a:ln>
          <a:solidFill>
            <a:srgbClr val="00005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5</xdr:col>
      <xdr:colOff>495204</xdr:colOff>
      <xdr:row>9</xdr:row>
      <xdr:rowOff>31043</xdr:rowOff>
    </xdr:from>
    <xdr:to>
      <xdr:col>5</xdr:col>
      <xdr:colOff>1529720</xdr:colOff>
      <xdr:row>12</xdr:row>
      <xdr:rowOff>24416</xdr:rowOff>
    </xdr:to>
    <xdr:sp macro="" textlink="">
      <xdr:nvSpPr>
        <xdr:cNvPr id="2" name="Ellips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8552233" y="2664425"/>
          <a:ext cx="1034516" cy="957079"/>
        </a:xfrm>
        <a:prstGeom prst="ellipse">
          <a:avLst/>
        </a:prstGeom>
        <a:noFill/>
        <a:ln w="38100">
          <a:solidFill>
            <a:srgbClr val="00005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fr-FR" sz="1800" b="1">
            <a:solidFill>
              <a:srgbClr val="002060"/>
            </a:solidFill>
            <a:latin typeface="Century Gothic" panose="020B0502020202020204" pitchFamily="34" charset="0"/>
          </a:endParaRPr>
        </a:p>
        <a:p>
          <a:pPr algn="ctr"/>
          <a:endParaRPr lang="fr-FR" sz="1800" b="1">
            <a:solidFill>
              <a:srgbClr val="002060"/>
            </a:solidFill>
            <a:latin typeface="Century Gothic" panose="020B0502020202020204" pitchFamily="34" charset="0"/>
          </a:endParaRPr>
        </a:p>
      </xdr:txBody>
    </xdr:sp>
    <xdr:clientData/>
  </xdr:twoCellAnchor>
  <xdr:twoCellAnchor>
    <xdr:from>
      <xdr:col>6</xdr:col>
      <xdr:colOff>528548</xdr:colOff>
      <xdr:row>9</xdr:row>
      <xdr:rowOff>26914</xdr:rowOff>
    </xdr:from>
    <xdr:to>
      <xdr:col>6</xdr:col>
      <xdr:colOff>1563064</xdr:colOff>
      <xdr:row>12</xdr:row>
      <xdr:rowOff>10388</xdr:rowOff>
    </xdr:to>
    <xdr:sp macro="" textlink="">
      <xdr:nvSpPr>
        <xdr:cNvPr id="3" name="Ellips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10557813" y="2660296"/>
          <a:ext cx="1034516" cy="947180"/>
        </a:xfrm>
        <a:prstGeom prst="ellipse">
          <a:avLst/>
        </a:prstGeom>
        <a:noFill/>
        <a:ln w="38100">
          <a:solidFill>
            <a:srgbClr val="00005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fr-FR" sz="1800" b="1">
            <a:solidFill>
              <a:srgbClr val="002060"/>
            </a:solidFill>
            <a:latin typeface="Century Gothic" panose="020B0502020202020204" pitchFamily="34" charset="0"/>
          </a:endParaRPr>
        </a:p>
        <a:p>
          <a:pPr algn="ctr"/>
          <a:endParaRPr lang="fr-FR" sz="1800" b="1">
            <a:solidFill>
              <a:srgbClr val="002060"/>
            </a:solidFill>
            <a:latin typeface="Century Gothic" panose="020B0502020202020204" pitchFamily="34" charset="0"/>
          </a:endParaRPr>
        </a:p>
      </xdr:txBody>
    </xdr:sp>
    <xdr:clientData/>
  </xdr:twoCellAnchor>
  <xdr:twoCellAnchor editAs="oneCell">
    <xdr:from>
      <xdr:col>3</xdr:col>
      <xdr:colOff>794734</xdr:colOff>
      <xdr:row>60</xdr:row>
      <xdr:rowOff>25066</xdr:rowOff>
    </xdr:from>
    <xdr:to>
      <xdr:col>3</xdr:col>
      <xdr:colOff>1340247</xdr:colOff>
      <xdr:row>62</xdr:row>
      <xdr:rowOff>182550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386469" y="13057507"/>
          <a:ext cx="548688" cy="580133"/>
        </a:xfrm>
        <a:prstGeom prst="rect">
          <a:avLst/>
        </a:prstGeom>
      </xdr:spPr>
    </xdr:pic>
    <xdr:clientData/>
  </xdr:twoCellAnchor>
  <xdr:twoCellAnchor>
    <xdr:from>
      <xdr:col>2</xdr:col>
      <xdr:colOff>1341533</xdr:colOff>
      <xdr:row>22</xdr:row>
      <xdr:rowOff>68072</xdr:rowOff>
    </xdr:from>
    <xdr:to>
      <xdr:col>4</xdr:col>
      <xdr:colOff>170184</xdr:colOff>
      <xdr:row>24</xdr:row>
      <xdr:rowOff>181803</xdr:rowOff>
    </xdr:to>
    <xdr:sp macro="" textlink="">
      <xdr:nvSpPr>
        <xdr:cNvPr id="10" name="Rectangle : coins arrondis 9">
          <a:extLst>
            <a:ext uri="{FF2B5EF4-FFF2-40B4-BE49-F238E27FC236}">
              <a16:creationId xmlns:a16="http://schemas.microsoft.com/office/drawing/2014/main" id="{6424C54A-D029-6188-899A-BEDBF772B3EE}"/>
            </a:ext>
          </a:extLst>
        </xdr:cNvPr>
        <xdr:cNvSpPr/>
      </xdr:nvSpPr>
      <xdr:spPr>
        <a:xfrm>
          <a:off x="3750798" y="6029601"/>
          <a:ext cx="2011121" cy="617996"/>
        </a:xfrm>
        <a:prstGeom prst="roundRect">
          <a:avLst/>
        </a:prstGeom>
        <a:noFill/>
        <a:ln w="38100">
          <a:solidFill>
            <a:srgbClr val="16CBE2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 editAs="oneCell">
    <xdr:from>
      <xdr:col>4</xdr:col>
      <xdr:colOff>1775547</xdr:colOff>
      <xdr:row>23</xdr:row>
      <xdr:rowOff>240009</xdr:rowOff>
    </xdr:from>
    <xdr:to>
      <xdr:col>5</xdr:col>
      <xdr:colOff>345291</xdr:colOff>
      <xdr:row>26</xdr:row>
      <xdr:rowOff>2137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3BD7AB07-3DB5-4B4E-A912-DEF27883B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7490547" y="6638568"/>
          <a:ext cx="441126" cy="4541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</xdr:col>
      <xdr:colOff>500054</xdr:colOff>
      <xdr:row>51</xdr:row>
      <xdr:rowOff>166874</xdr:rowOff>
    </xdr:from>
    <xdr:ext cx="434638" cy="453583"/>
    <xdr:pic>
      <xdr:nvPicPr>
        <xdr:cNvPr id="25" name="Image 24">
          <a:extLst>
            <a:ext uri="{FF2B5EF4-FFF2-40B4-BE49-F238E27FC236}">
              <a16:creationId xmlns:a16="http://schemas.microsoft.com/office/drawing/2014/main" id="{EE4DFE2A-D7EE-41BF-A9FC-83A2229334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2909319" y="11456800"/>
          <a:ext cx="434638" cy="4535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0</xdr:col>
      <xdr:colOff>681853</xdr:colOff>
      <xdr:row>51</xdr:row>
      <xdr:rowOff>82289</xdr:rowOff>
    </xdr:from>
    <xdr:to>
      <xdr:col>2</xdr:col>
      <xdr:colOff>103813</xdr:colOff>
      <xdr:row>53</xdr:row>
      <xdr:rowOff>190500</xdr:rowOff>
    </xdr:to>
    <xdr:sp macro="" textlink="">
      <xdr:nvSpPr>
        <xdr:cNvPr id="26" name="Rectangle : coins arrondis 25">
          <a:extLst>
            <a:ext uri="{FF2B5EF4-FFF2-40B4-BE49-F238E27FC236}">
              <a16:creationId xmlns:a16="http://schemas.microsoft.com/office/drawing/2014/main" id="{ABBD47E9-9F3B-472E-8DD9-3052A0D621D5}"/>
            </a:ext>
          </a:extLst>
        </xdr:cNvPr>
        <xdr:cNvSpPr/>
      </xdr:nvSpPr>
      <xdr:spPr>
        <a:xfrm>
          <a:off x="681853" y="13137142"/>
          <a:ext cx="1831225" cy="612476"/>
        </a:xfrm>
        <a:prstGeom prst="roundRect">
          <a:avLst/>
        </a:prstGeom>
        <a:noFill/>
        <a:ln w="38100">
          <a:solidFill>
            <a:srgbClr val="00005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4</xdr:col>
      <xdr:colOff>565752</xdr:colOff>
      <xdr:row>51</xdr:row>
      <xdr:rowOff>80210</xdr:rowOff>
    </xdr:from>
    <xdr:to>
      <xdr:col>4</xdr:col>
      <xdr:colOff>1077094</xdr:colOff>
      <xdr:row>54</xdr:row>
      <xdr:rowOff>5193</xdr:rowOff>
    </xdr:to>
    <xdr:sp macro="" textlink="">
      <xdr:nvSpPr>
        <xdr:cNvPr id="31" name="Signe Plus 30">
          <a:extLst>
            <a:ext uri="{FF2B5EF4-FFF2-40B4-BE49-F238E27FC236}">
              <a16:creationId xmlns:a16="http://schemas.microsoft.com/office/drawing/2014/main" id="{B5A6E5E1-895F-4424-8606-FBA735B9667F}"/>
            </a:ext>
          </a:extLst>
        </xdr:cNvPr>
        <xdr:cNvSpPr/>
      </xdr:nvSpPr>
      <xdr:spPr>
        <a:xfrm>
          <a:off x="6154686" y="11370136"/>
          <a:ext cx="511342" cy="611344"/>
        </a:xfrm>
        <a:prstGeom prst="mathPlus">
          <a:avLst/>
        </a:prstGeom>
        <a:noFill/>
        <a:ln w="38100">
          <a:solidFill>
            <a:srgbClr val="00005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6</xdr:col>
      <xdr:colOff>645516</xdr:colOff>
      <xdr:row>51</xdr:row>
      <xdr:rowOff>160421</xdr:rowOff>
    </xdr:from>
    <xdr:to>
      <xdr:col>6</xdr:col>
      <xdr:colOff>1277174</xdr:colOff>
      <xdr:row>53</xdr:row>
      <xdr:rowOff>140368</xdr:rowOff>
    </xdr:to>
    <xdr:sp macro="" textlink="">
      <xdr:nvSpPr>
        <xdr:cNvPr id="33" name="Est égal à 32">
          <a:extLst>
            <a:ext uri="{FF2B5EF4-FFF2-40B4-BE49-F238E27FC236}">
              <a16:creationId xmlns:a16="http://schemas.microsoft.com/office/drawing/2014/main" id="{EDA3C1F3-D2DD-4C2E-ABA1-06D96F2AD9E7}"/>
            </a:ext>
          </a:extLst>
        </xdr:cNvPr>
        <xdr:cNvSpPr/>
      </xdr:nvSpPr>
      <xdr:spPr>
        <a:xfrm>
          <a:off x="9974413" y="11450347"/>
          <a:ext cx="631658" cy="470205"/>
        </a:xfrm>
        <a:prstGeom prst="mathEqual">
          <a:avLst/>
        </a:prstGeom>
        <a:noFill/>
        <a:ln w="3810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8</xdr:col>
      <xdr:colOff>649944</xdr:colOff>
      <xdr:row>51</xdr:row>
      <xdr:rowOff>160421</xdr:rowOff>
    </xdr:from>
    <xdr:to>
      <xdr:col>8</xdr:col>
      <xdr:colOff>1096586</xdr:colOff>
      <xdr:row>53</xdr:row>
      <xdr:rowOff>106886</xdr:rowOff>
    </xdr:to>
    <xdr:pic>
      <xdr:nvPicPr>
        <xdr:cNvPr id="48" name="Image 47">
          <a:extLst>
            <a:ext uri="{FF2B5EF4-FFF2-40B4-BE49-F238E27FC236}">
              <a16:creationId xmlns:a16="http://schemas.microsoft.com/office/drawing/2014/main" id="{43DC92EE-2264-429B-9C77-0C4207167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3354613" y="11450347"/>
          <a:ext cx="443467" cy="4559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</xdr:col>
      <xdr:colOff>553280</xdr:colOff>
      <xdr:row>75</xdr:row>
      <xdr:rowOff>155669</xdr:rowOff>
    </xdr:from>
    <xdr:ext cx="434638" cy="453583"/>
    <xdr:pic>
      <xdr:nvPicPr>
        <xdr:cNvPr id="49" name="Image 48">
          <a:extLst>
            <a:ext uri="{FF2B5EF4-FFF2-40B4-BE49-F238E27FC236}">
              <a16:creationId xmlns:a16="http://schemas.microsoft.com/office/drawing/2014/main" id="{69B36820-8743-4728-A5F7-612F33259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2962545" y="19205669"/>
          <a:ext cx="434638" cy="4535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0</xdr:col>
      <xdr:colOff>681861</xdr:colOff>
      <xdr:row>75</xdr:row>
      <xdr:rowOff>59876</xdr:rowOff>
    </xdr:from>
    <xdr:to>
      <xdr:col>2</xdr:col>
      <xdr:colOff>103821</xdr:colOff>
      <xdr:row>77</xdr:row>
      <xdr:rowOff>179294</xdr:rowOff>
    </xdr:to>
    <xdr:sp macro="" textlink="">
      <xdr:nvSpPr>
        <xdr:cNvPr id="50" name="Rectangle : coins arrondis 49">
          <a:extLst>
            <a:ext uri="{FF2B5EF4-FFF2-40B4-BE49-F238E27FC236}">
              <a16:creationId xmlns:a16="http://schemas.microsoft.com/office/drawing/2014/main" id="{BAE6F731-7592-44C6-9D37-B4FD2C57D902}"/>
            </a:ext>
          </a:extLst>
        </xdr:cNvPr>
        <xdr:cNvSpPr/>
      </xdr:nvSpPr>
      <xdr:spPr>
        <a:xfrm>
          <a:off x="681861" y="17047994"/>
          <a:ext cx="1831225" cy="601271"/>
        </a:xfrm>
        <a:prstGeom prst="roundRect">
          <a:avLst/>
        </a:prstGeom>
        <a:noFill/>
        <a:ln w="38100">
          <a:solidFill>
            <a:srgbClr val="16CBE2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oneCellAnchor>
    <xdr:from>
      <xdr:col>8</xdr:col>
      <xdr:colOff>661148</xdr:colOff>
      <xdr:row>75</xdr:row>
      <xdr:rowOff>160420</xdr:rowOff>
    </xdr:from>
    <xdr:ext cx="443467" cy="447555"/>
    <xdr:pic>
      <xdr:nvPicPr>
        <xdr:cNvPr id="59" name="Image 58">
          <a:extLst>
            <a:ext uri="{FF2B5EF4-FFF2-40B4-BE49-F238E27FC236}">
              <a16:creationId xmlns:a16="http://schemas.microsoft.com/office/drawing/2014/main" id="{DD23EA64-0A78-48FF-A3BF-B6AA7DB4E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3872883" y="19210420"/>
          <a:ext cx="443467" cy="4475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654132</xdr:colOff>
      <xdr:row>75</xdr:row>
      <xdr:rowOff>155669</xdr:rowOff>
    </xdr:from>
    <xdr:ext cx="434638" cy="453583"/>
    <xdr:pic>
      <xdr:nvPicPr>
        <xdr:cNvPr id="6" name="Image 5">
          <a:extLst>
            <a:ext uri="{FF2B5EF4-FFF2-40B4-BE49-F238E27FC236}">
              <a16:creationId xmlns:a16="http://schemas.microsoft.com/office/drawing/2014/main" id="{20383EEF-FD8A-468B-A68A-33DF52E74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492397" y="19205669"/>
          <a:ext cx="434638" cy="4535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828943</xdr:colOff>
      <xdr:row>75</xdr:row>
      <xdr:rowOff>162392</xdr:rowOff>
    </xdr:from>
    <xdr:ext cx="434638" cy="453583"/>
    <xdr:pic>
      <xdr:nvPicPr>
        <xdr:cNvPr id="7" name="Image 6">
          <a:extLst>
            <a:ext uri="{FF2B5EF4-FFF2-40B4-BE49-F238E27FC236}">
              <a16:creationId xmlns:a16="http://schemas.microsoft.com/office/drawing/2014/main" id="{978872CD-2455-47A6-9433-E3464FDFC1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0409972" y="19212392"/>
          <a:ext cx="434638" cy="4535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1</xdr:col>
      <xdr:colOff>1624853</xdr:colOff>
      <xdr:row>57</xdr:row>
      <xdr:rowOff>168088</xdr:rowOff>
    </xdr:from>
    <xdr:to>
      <xdr:col>8</xdr:col>
      <xdr:colOff>1725705</xdr:colOff>
      <xdr:row>65</xdr:row>
      <xdr:rowOff>336176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7001A765-EB2C-F79E-7BF7-15776A1F3E4C}"/>
            </a:ext>
          </a:extLst>
        </xdr:cNvPr>
        <xdr:cNvSpPr/>
      </xdr:nvSpPr>
      <xdr:spPr>
        <a:xfrm>
          <a:off x="2386853" y="12707470"/>
          <a:ext cx="12046323" cy="1994647"/>
        </a:xfrm>
        <a:prstGeom prst="rect">
          <a:avLst/>
        </a:prstGeom>
        <a:noFill/>
        <a:ln w="38100">
          <a:solidFill>
            <a:srgbClr val="00005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 editAs="oneCell">
    <xdr:from>
      <xdr:col>6</xdr:col>
      <xdr:colOff>100852</xdr:colOff>
      <xdr:row>59</xdr:row>
      <xdr:rowOff>190500</xdr:rowOff>
    </xdr:from>
    <xdr:to>
      <xdr:col>6</xdr:col>
      <xdr:colOff>751727</xdr:colOff>
      <xdr:row>63</xdr:row>
      <xdr:rowOff>37539</xdr:rowOff>
    </xdr:to>
    <xdr:pic>
      <xdr:nvPicPr>
        <xdr:cNvPr id="15" name="Image 14">
          <a:extLst>
            <a:ext uri="{FF2B5EF4-FFF2-40B4-BE49-F238E27FC236}">
              <a16:creationId xmlns:a16="http://schemas.microsoft.com/office/drawing/2014/main" id="{799EF2DA-3725-D2FB-72FB-89BB457E58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81881" y="15105529"/>
          <a:ext cx="647700" cy="676275"/>
        </a:xfrm>
        <a:prstGeom prst="rect">
          <a:avLst/>
        </a:prstGeom>
      </xdr:spPr>
    </xdr:pic>
    <xdr:clientData/>
  </xdr:twoCellAnchor>
  <xdr:twoCellAnchor>
    <xdr:from>
      <xdr:col>4</xdr:col>
      <xdr:colOff>762000</xdr:colOff>
      <xdr:row>12</xdr:row>
      <xdr:rowOff>78438</xdr:rowOff>
    </xdr:from>
    <xdr:to>
      <xdr:col>4</xdr:col>
      <xdr:colOff>1006928</xdr:colOff>
      <xdr:row>13</xdr:row>
      <xdr:rowOff>210330</xdr:rowOff>
    </xdr:to>
    <xdr:sp macro="" textlink="">
      <xdr:nvSpPr>
        <xdr:cNvPr id="9" name="Flèche : bas 8">
          <a:extLst>
            <a:ext uri="{FF2B5EF4-FFF2-40B4-BE49-F238E27FC236}">
              <a16:creationId xmlns:a16="http://schemas.microsoft.com/office/drawing/2014/main" id="{A16B9F91-522F-44E7-B5F9-AD2342BDD16C}"/>
            </a:ext>
          </a:extLst>
        </xdr:cNvPr>
        <xdr:cNvSpPr/>
      </xdr:nvSpPr>
      <xdr:spPr>
        <a:xfrm rot="20531433">
          <a:off x="6869206" y="3675526"/>
          <a:ext cx="244928" cy="479275"/>
        </a:xfrm>
        <a:prstGeom prst="downArrow">
          <a:avLst/>
        </a:prstGeom>
        <a:solidFill>
          <a:srgbClr val="16CBE2"/>
        </a:solidFill>
        <a:ln>
          <a:solidFill>
            <a:srgbClr val="16CBE2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oneCellAnchor>
    <xdr:from>
      <xdr:col>9</xdr:col>
      <xdr:colOff>93273</xdr:colOff>
      <xdr:row>13</xdr:row>
      <xdr:rowOff>107978</xdr:rowOff>
    </xdr:from>
    <xdr:ext cx="378950" cy="372327"/>
    <xdr:pic>
      <xdr:nvPicPr>
        <xdr:cNvPr id="13" name="Image 12">
          <a:extLst>
            <a:ext uri="{FF2B5EF4-FFF2-40B4-BE49-F238E27FC236}">
              <a16:creationId xmlns:a16="http://schemas.microsoft.com/office/drawing/2014/main" id="{0B2172D7-033A-4A26-87C1-D080386CB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6342923" y="4156103"/>
          <a:ext cx="378950" cy="3723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1003712</xdr:colOff>
      <xdr:row>12</xdr:row>
      <xdr:rowOff>160755</xdr:rowOff>
    </xdr:from>
    <xdr:ext cx="361905" cy="371429"/>
    <xdr:pic>
      <xdr:nvPicPr>
        <xdr:cNvPr id="14" name="Image 13">
          <a:extLst>
            <a:ext uri="{FF2B5EF4-FFF2-40B4-BE49-F238E27FC236}">
              <a16:creationId xmlns:a16="http://schemas.microsoft.com/office/drawing/2014/main" id="{DA1F2DCA-E43D-4D81-A8A2-82B260803D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5963565" y="3858696"/>
          <a:ext cx="361905" cy="371429"/>
        </a:xfrm>
        <a:prstGeom prst="rect">
          <a:avLst/>
        </a:prstGeom>
      </xdr:spPr>
    </xdr:pic>
    <xdr:clientData/>
  </xdr:oneCellAnchor>
  <xdr:twoCellAnchor>
    <xdr:from>
      <xdr:col>6</xdr:col>
      <xdr:colOff>1152717</xdr:colOff>
      <xdr:row>12</xdr:row>
      <xdr:rowOff>28760</xdr:rowOff>
    </xdr:from>
    <xdr:to>
      <xdr:col>6</xdr:col>
      <xdr:colOff>1394470</xdr:colOff>
      <xdr:row>13</xdr:row>
      <xdr:rowOff>160652</xdr:rowOff>
    </xdr:to>
    <xdr:sp macro="" textlink="">
      <xdr:nvSpPr>
        <xdr:cNvPr id="16" name="Flèche : bas 15">
          <a:extLst>
            <a:ext uri="{FF2B5EF4-FFF2-40B4-BE49-F238E27FC236}">
              <a16:creationId xmlns:a16="http://schemas.microsoft.com/office/drawing/2014/main" id="{4BB9FE49-7A1F-43E3-8327-33B415EFA426}"/>
            </a:ext>
          </a:extLst>
        </xdr:cNvPr>
        <xdr:cNvSpPr/>
      </xdr:nvSpPr>
      <xdr:spPr>
        <a:xfrm rot="20781464">
          <a:off x="11181982" y="3625848"/>
          <a:ext cx="241753" cy="479275"/>
        </a:xfrm>
        <a:prstGeom prst="downArrow">
          <a:avLst/>
        </a:prstGeom>
        <a:solidFill>
          <a:srgbClr val="16CBE2"/>
        </a:solidFill>
        <a:ln>
          <a:solidFill>
            <a:srgbClr val="16CBE2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8</xdr:col>
      <xdr:colOff>582705</xdr:colOff>
      <xdr:row>12</xdr:row>
      <xdr:rowOff>11206</xdr:rowOff>
    </xdr:from>
    <xdr:to>
      <xdr:col>10</xdr:col>
      <xdr:colOff>78441</xdr:colOff>
      <xdr:row>15</xdr:row>
      <xdr:rowOff>100853</xdr:rowOff>
    </xdr:to>
    <xdr:sp macro="" textlink="">
      <xdr:nvSpPr>
        <xdr:cNvPr id="17" name="Rectangle 16">
          <a:extLst>
            <a:ext uri="{FF2B5EF4-FFF2-40B4-BE49-F238E27FC236}">
              <a16:creationId xmlns:a16="http://schemas.microsoft.com/office/drawing/2014/main" id="{B53B1C29-C2BD-20DD-6F76-295740329480}"/>
            </a:ext>
          </a:extLst>
        </xdr:cNvPr>
        <xdr:cNvSpPr/>
      </xdr:nvSpPr>
      <xdr:spPr>
        <a:xfrm>
          <a:off x="13671176" y="3664324"/>
          <a:ext cx="2577353" cy="952500"/>
        </a:xfrm>
        <a:prstGeom prst="rect">
          <a:avLst/>
        </a:prstGeom>
        <a:noFill/>
        <a:ln w="19050"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oneCellAnchor>
    <xdr:from>
      <xdr:col>8</xdr:col>
      <xdr:colOff>1718125</xdr:colOff>
      <xdr:row>86</xdr:row>
      <xdr:rowOff>224117</xdr:rowOff>
    </xdr:from>
    <xdr:ext cx="260744" cy="256187"/>
    <xdr:pic>
      <xdr:nvPicPr>
        <xdr:cNvPr id="18" name="Image 17">
          <a:extLst>
            <a:ext uri="{FF2B5EF4-FFF2-40B4-BE49-F238E27FC236}">
              <a16:creationId xmlns:a16="http://schemas.microsoft.com/office/drawing/2014/main" id="{F606FC3C-6CC3-487C-BE0B-275BF3A59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4425596" y="20394705"/>
          <a:ext cx="260744" cy="2561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970093</xdr:colOff>
      <xdr:row>85</xdr:row>
      <xdr:rowOff>15080</xdr:rowOff>
    </xdr:from>
    <xdr:ext cx="361905" cy="371429"/>
    <xdr:pic>
      <xdr:nvPicPr>
        <xdr:cNvPr id="20" name="Image 19">
          <a:extLst>
            <a:ext uri="{FF2B5EF4-FFF2-40B4-BE49-F238E27FC236}">
              <a16:creationId xmlns:a16="http://schemas.microsoft.com/office/drawing/2014/main" id="{585F827F-7E70-4BD9-9B9D-E17EBD1801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5929946" y="21978609"/>
          <a:ext cx="361905" cy="371429"/>
        </a:xfrm>
        <a:prstGeom prst="rect">
          <a:avLst/>
        </a:prstGeom>
      </xdr:spPr>
    </xdr:pic>
    <xdr:clientData/>
  </xdr:oneCellAnchor>
  <xdr:twoCellAnchor>
    <xdr:from>
      <xdr:col>8</xdr:col>
      <xdr:colOff>336172</xdr:colOff>
      <xdr:row>84</xdr:row>
      <xdr:rowOff>179293</xdr:rowOff>
    </xdr:from>
    <xdr:to>
      <xdr:col>10</xdr:col>
      <xdr:colOff>112058</xdr:colOff>
      <xdr:row>90</xdr:row>
      <xdr:rowOff>168087</xdr:rowOff>
    </xdr:to>
    <xdr:sp macro="" textlink="">
      <xdr:nvSpPr>
        <xdr:cNvPr id="21" name="Rectangle 20">
          <a:extLst>
            <a:ext uri="{FF2B5EF4-FFF2-40B4-BE49-F238E27FC236}">
              <a16:creationId xmlns:a16="http://schemas.microsoft.com/office/drawing/2014/main" id="{18DA25B8-57C3-4A3A-9EBA-895DC0E16580}"/>
            </a:ext>
          </a:extLst>
        </xdr:cNvPr>
        <xdr:cNvSpPr/>
      </xdr:nvSpPr>
      <xdr:spPr>
        <a:xfrm>
          <a:off x="13043643" y="19901646"/>
          <a:ext cx="2857503" cy="1355912"/>
        </a:xfrm>
        <a:prstGeom prst="rect">
          <a:avLst/>
        </a:prstGeom>
        <a:noFill/>
        <a:ln w="19050"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oneCellAnchor>
    <xdr:from>
      <xdr:col>8</xdr:col>
      <xdr:colOff>1724848</xdr:colOff>
      <xdr:row>88</xdr:row>
      <xdr:rowOff>208431</xdr:rowOff>
    </xdr:from>
    <xdr:ext cx="260744" cy="256187"/>
    <xdr:pic>
      <xdr:nvPicPr>
        <xdr:cNvPr id="22" name="Image 21">
          <a:extLst>
            <a:ext uri="{FF2B5EF4-FFF2-40B4-BE49-F238E27FC236}">
              <a16:creationId xmlns:a16="http://schemas.microsoft.com/office/drawing/2014/main" id="{D4AD930B-43D8-4B90-A48F-70B4F8C78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 rot="10800000">
          <a:off x="14432319" y="20838460"/>
          <a:ext cx="260744" cy="2561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2</xdr:col>
      <xdr:colOff>437029</xdr:colOff>
      <xdr:row>22</xdr:row>
      <xdr:rowOff>123263</xdr:rowOff>
    </xdr:from>
    <xdr:to>
      <xdr:col>2</xdr:col>
      <xdr:colOff>963706</xdr:colOff>
      <xdr:row>24</xdr:row>
      <xdr:rowOff>145675</xdr:rowOff>
    </xdr:to>
    <xdr:sp macro="" textlink="">
      <xdr:nvSpPr>
        <xdr:cNvPr id="34" name="Ellipse 33">
          <a:extLst>
            <a:ext uri="{FF2B5EF4-FFF2-40B4-BE49-F238E27FC236}">
              <a16:creationId xmlns:a16="http://schemas.microsoft.com/office/drawing/2014/main" id="{6DC58AA1-58EA-6C6B-724A-9ACD55D41A5F}"/>
            </a:ext>
          </a:extLst>
        </xdr:cNvPr>
        <xdr:cNvSpPr/>
      </xdr:nvSpPr>
      <xdr:spPr>
        <a:xfrm>
          <a:off x="2846294" y="6084792"/>
          <a:ext cx="526677" cy="526677"/>
        </a:xfrm>
        <a:prstGeom prst="ellipse">
          <a:avLst/>
        </a:prstGeom>
        <a:noFill/>
        <a:ln w="19050">
          <a:solidFill>
            <a:srgbClr val="16CBE2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2</xdr:col>
      <xdr:colOff>432546</xdr:colOff>
      <xdr:row>25</xdr:row>
      <xdr:rowOff>96369</xdr:rowOff>
    </xdr:from>
    <xdr:to>
      <xdr:col>2</xdr:col>
      <xdr:colOff>959223</xdr:colOff>
      <xdr:row>27</xdr:row>
      <xdr:rowOff>152399</xdr:rowOff>
    </xdr:to>
    <xdr:sp macro="" textlink="">
      <xdr:nvSpPr>
        <xdr:cNvPr id="39" name="Ellipse 38">
          <a:extLst>
            <a:ext uri="{FF2B5EF4-FFF2-40B4-BE49-F238E27FC236}">
              <a16:creationId xmlns:a16="http://schemas.microsoft.com/office/drawing/2014/main" id="{12C7F766-0123-46E5-80D8-7D0B3B344669}"/>
            </a:ext>
          </a:extLst>
        </xdr:cNvPr>
        <xdr:cNvSpPr/>
      </xdr:nvSpPr>
      <xdr:spPr>
        <a:xfrm>
          <a:off x="2841811" y="6775075"/>
          <a:ext cx="526677" cy="526677"/>
        </a:xfrm>
        <a:prstGeom prst="ellipse">
          <a:avLst/>
        </a:prstGeom>
        <a:noFill/>
        <a:ln w="19050">
          <a:solidFill>
            <a:srgbClr val="00005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4</xdr:col>
      <xdr:colOff>683558</xdr:colOff>
      <xdr:row>37</xdr:row>
      <xdr:rowOff>112057</xdr:rowOff>
    </xdr:from>
    <xdr:to>
      <xdr:col>4</xdr:col>
      <xdr:colOff>1210235</xdr:colOff>
      <xdr:row>39</xdr:row>
      <xdr:rowOff>134469</xdr:rowOff>
    </xdr:to>
    <xdr:sp macro="" textlink="">
      <xdr:nvSpPr>
        <xdr:cNvPr id="42" name="Ellipse 41">
          <a:extLst>
            <a:ext uri="{FF2B5EF4-FFF2-40B4-BE49-F238E27FC236}">
              <a16:creationId xmlns:a16="http://schemas.microsoft.com/office/drawing/2014/main" id="{1D2F0FC7-1165-41D3-8199-5DAF53C56C8C}"/>
            </a:ext>
          </a:extLst>
        </xdr:cNvPr>
        <xdr:cNvSpPr/>
      </xdr:nvSpPr>
      <xdr:spPr>
        <a:xfrm>
          <a:off x="6398558" y="9446557"/>
          <a:ext cx="526677" cy="493059"/>
        </a:xfrm>
        <a:prstGeom prst="ellipse">
          <a:avLst/>
        </a:prstGeom>
        <a:noFill/>
        <a:ln w="19050">
          <a:solidFill>
            <a:srgbClr val="16CBE2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4</xdr:col>
      <xdr:colOff>667869</xdr:colOff>
      <xdr:row>40</xdr:row>
      <xdr:rowOff>85165</xdr:rowOff>
    </xdr:from>
    <xdr:to>
      <xdr:col>4</xdr:col>
      <xdr:colOff>1194546</xdr:colOff>
      <xdr:row>42</xdr:row>
      <xdr:rowOff>141195</xdr:rowOff>
    </xdr:to>
    <xdr:sp macro="" textlink="">
      <xdr:nvSpPr>
        <xdr:cNvPr id="43" name="Ellipse 42">
          <a:extLst>
            <a:ext uri="{FF2B5EF4-FFF2-40B4-BE49-F238E27FC236}">
              <a16:creationId xmlns:a16="http://schemas.microsoft.com/office/drawing/2014/main" id="{D5DEF259-2D16-4BDC-909D-6AB7BD2F5CF3}"/>
            </a:ext>
          </a:extLst>
        </xdr:cNvPr>
        <xdr:cNvSpPr/>
      </xdr:nvSpPr>
      <xdr:spPr>
        <a:xfrm>
          <a:off x="6382869" y="10103224"/>
          <a:ext cx="526677" cy="504265"/>
        </a:xfrm>
        <a:prstGeom prst="ellipse">
          <a:avLst/>
        </a:prstGeom>
        <a:noFill/>
        <a:ln w="19050">
          <a:solidFill>
            <a:srgbClr val="00005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oneCellAnchor>
    <xdr:from>
      <xdr:col>3</xdr:col>
      <xdr:colOff>1938619</xdr:colOff>
      <xdr:row>1</xdr:row>
      <xdr:rowOff>44824</xdr:rowOff>
    </xdr:from>
    <xdr:ext cx="5973238" cy="941412"/>
    <xdr:sp macro="" textlink="">
      <xdr:nvSpPr>
        <xdr:cNvPr id="24" name="Rectangle 23">
          <a:extLst>
            <a:ext uri="{FF2B5EF4-FFF2-40B4-BE49-F238E27FC236}">
              <a16:creationId xmlns:a16="http://schemas.microsoft.com/office/drawing/2014/main" id="{3238D1E5-6873-4601-81FE-14A859EE9155}"/>
            </a:ext>
          </a:extLst>
        </xdr:cNvPr>
        <xdr:cNvSpPr/>
      </xdr:nvSpPr>
      <xdr:spPr>
        <a:xfrm>
          <a:off x="5715001" y="235324"/>
          <a:ext cx="5973238" cy="94141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5400" b="1" cap="none" spc="0">
              <a:ln w="15875">
                <a:solidFill>
                  <a:srgbClr val="000059"/>
                </a:solidFill>
                <a:prstDash val="solid"/>
              </a:ln>
              <a:solidFill>
                <a:srgbClr val="FFFFFF"/>
              </a:solidFill>
              <a:effectLst>
                <a:outerShdw blurRad="38100" dist="22860" dir="5400000" algn="tl" rotWithShape="0">
                  <a:srgbClr val="000000">
                    <a:alpha val="30000"/>
                  </a:srgbClr>
                </a:outerShdw>
              </a:effectLst>
              <a:latin typeface="Century Gothic" panose="020B0502020202020204" pitchFamily="34" charset="0"/>
            </a:rPr>
            <a:t>ELIS FOR ALL 2025</a:t>
          </a:r>
        </a:p>
      </xdr:txBody>
    </xdr:sp>
    <xdr:clientData/>
  </xdr:oneCellAnchor>
  <xdr:twoCellAnchor editAs="oneCell">
    <xdr:from>
      <xdr:col>8</xdr:col>
      <xdr:colOff>885264</xdr:colOff>
      <xdr:row>0</xdr:row>
      <xdr:rowOff>33618</xdr:rowOff>
    </xdr:from>
    <xdr:to>
      <xdr:col>10</xdr:col>
      <xdr:colOff>229183</xdr:colOff>
      <xdr:row>2</xdr:row>
      <xdr:rowOff>511452</xdr:rowOff>
    </xdr:to>
    <xdr:pic>
      <xdr:nvPicPr>
        <xdr:cNvPr id="38" name="Picture 66">
          <a:extLst>
            <a:ext uri="{FF2B5EF4-FFF2-40B4-BE49-F238E27FC236}">
              <a16:creationId xmlns:a16="http://schemas.microsoft.com/office/drawing/2014/main" id="{E30150D8-0134-4A8B-8045-65C8632447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4096999" y="33618"/>
          <a:ext cx="2649655" cy="903658"/>
        </a:xfrm>
        <a:prstGeom prst="rect">
          <a:avLst/>
        </a:prstGeom>
      </xdr:spPr>
    </xdr:pic>
    <xdr:clientData/>
  </xdr:twoCellAnchor>
  <xdr:twoCellAnchor>
    <xdr:from>
      <xdr:col>2</xdr:col>
      <xdr:colOff>1347313</xdr:colOff>
      <xdr:row>25</xdr:row>
      <xdr:rowOff>66361</xdr:rowOff>
    </xdr:from>
    <xdr:to>
      <xdr:col>4</xdr:col>
      <xdr:colOff>156882</xdr:colOff>
      <xdr:row>27</xdr:row>
      <xdr:rowOff>179292</xdr:rowOff>
    </xdr:to>
    <xdr:sp macro="" textlink="">
      <xdr:nvSpPr>
        <xdr:cNvPr id="45" name="Rectangle : coins arrondis 44">
          <a:extLst>
            <a:ext uri="{FF2B5EF4-FFF2-40B4-BE49-F238E27FC236}">
              <a16:creationId xmlns:a16="http://schemas.microsoft.com/office/drawing/2014/main" id="{3E948220-C325-4506-904C-93359432E46A}"/>
            </a:ext>
          </a:extLst>
        </xdr:cNvPr>
        <xdr:cNvSpPr/>
      </xdr:nvSpPr>
      <xdr:spPr>
        <a:xfrm>
          <a:off x="3756578" y="6969185"/>
          <a:ext cx="2238569" cy="617195"/>
        </a:xfrm>
        <a:prstGeom prst="roundRect">
          <a:avLst/>
        </a:prstGeom>
        <a:noFill/>
        <a:ln w="38100">
          <a:solidFill>
            <a:srgbClr val="00005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5</xdr:col>
      <xdr:colOff>1735046</xdr:colOff>
      <xdr:row>25</xdr:row>
      <xdr:rowOff>61878</xdr:rowOff>
    </xdr:from>
    <xdr:to>
      <xdr:col>7</xdr:col>
      <xdr:colOff>163615</xdr:colOff>
      <xdr:row>27</xdr:row>
      <xdr:rowOff>174809</xdr:rowOff>
    </xdr:to>
    <xdr:sp macro="" textlink="">
      <xdr:nvSpPr>
        <xdr:cNvPr id="46" name="Rectangle : coins arrondis 45">
          <a:extLst>
            <a:ext uri="{FF2B5EF4-FFF2-40B4-BE49-F238E27FC236}">
              <a16:creationId xmlns:a16="http://schemas.microsoft.com/office/drawing/2014/main" id="{7FF08F3F-A201-4A38-91CE-71B54B49714A}"/>
            </a:ext>
          </a:extLst>
        </xdr:cNvPr>
        <xdr:cNvSpPr/>
      </xdr:nvSpPr>
      <xdr:spPr>
        <a:xfrm>
          <a:off x="9444693" y="6964702"/>
          <a:ext cx="2238569" cy="617195"/>
        </a:xfrm>
        <a:prstGeom prst="roundRect">
          <a:avLst/>
        </a:prstGeom>
        <a:noFill/>
        <a:ln w="38100">
          <a:solidFill>
            <a:srgbClr val="00005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5</xdr:col>
      <xdr:colOff>1752985</xdr:colOff>
      <xdr:row>22</xdr:row>
      <xdr:rowOff>68602</xdr:rowOff>
    </xdr:from>
    <xdr:to>
      <xdr:col>7</xdr:col>
      <xdr:colOff>181554</xdr:colOff>
      <xdr:row>24</xdr:row>
      <xdr:rowOff>181532</xdr:rowOff>
    </xdr:to>
    <xdr:sp macro="" textlink="">
      <xdr:nvSpPr>
        <xdr:cNvPr id="47" name="Rectangle : coins arrondis 46">
          <a:extLst>
            <a:ext uri="{FF2B5EF4-FFF2-40B4-BE49-F238E27FC236}">
              <a16:creationId xmlns:a16="http://schemas.microsoft.com/office/drawing/2014/main" id="{0EB20341-9AF2-487B-A51C-A7253E3CFA99}"/>
            </a:ext>
          </a:extLst>
        </xdr:cNvPr>
        <xdr:cNvSpPr/>
      </xdr:nvSpPr>
      <xdr:spPr>
        <a:xfrm>
          <a:off x="9462632" y="6254249"/>
          <a:ext cx="2238569" cy="617195"/>
        </a:xfrm>
        <a:prstGeom prst="roundRect">
          <a:avLst/>
        </a:prstGeom>
        <a:noFill/>
        <a:ln w="38100">
          <a:solidFill>
            <a:srgbClr val="00005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4</xdr:col>
      <xdr:colOff>1711326</xdr:colOff>
      <xdr:row>37</xdr:row>
      <xdr:rowOff>34454</xdr:rowOff>
    </xdr:from>
    <xdr:to>
      <xdr:col>6</xdr:col>
      <xdr:colOff>226213</xdr:colOff>
      <xdr:row>39</xdr:row>
      <xdr:rowOff>181803</xdr:rowOff>
    </xdr:to>
    <xdr:sp macro="" textlink="">
      <xdr:nvSpPr>
        <xdr:cNvPr id="52" name="Rectangle : coins arrondis 51">
          <a:extLst>
            <a:ext uri="{FF2B5EF4-FFF2-40B4-BE49-F238E27FC236}">
              <a16:creationId xmlns:a16="http://schemas.microsoft.com/office/drawing/2014/main" id="{C86E2F39-607E-4DFE-9E75-7A76686A0AC8}"/>
            </a:ext>
          </a:extLst>
        </xdr:cNvPr>
        <xdr:cNvSpPr/>
      </xdr:nvSpPr>
      <xdr:spPr>
        <a:xfrm>
          <a:off x="7549591" y="9626689"/>
          <a:ext cx="2257651" cy="617996"/>
        </a:xfrm>
        <a:prstGeom prst="roundRect">
          <a:avLst/>
        </a:prstGeom>
        <a:noFill/>
        <a:ln w="38100">
          <a:solidFill>
            <a:srgbClr val="16CBE2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4</xdr:col>
      <xdr:colOff>1718049</xdr:colOff>
      <xdr:row>40</xdr:row>
      <xdr:rowOff>63595</xdr:rowOff>
    </xdr:from>
    <xdr:to>
      <xdr:col>6</xdr:col>
      <xdr:colOff>232936</xdr:colOff>
      <xdr:row>42</xdr:row>
      <xdr:rowOff>210944</xdr:rowOff>
    </xdr:to>
    <xdr:sp macro="" textlink="">
      <xdr:nvSpPr>
        <xdr:cNvPr id="54" name="Rectangle : coins arrondis 53">
          <a:extLst>
            <a:ext uri="{FF2B5EF4-FFF2-40B4-BE49-F238E27FC236}">
              <a16:creationId xmlns:a16="http://schemas.microsoft.com/office/drawing/2014/main" id="{B67E06EC-56AA-4F04-AD31-F59C3B88B0C7}"/>
            </a:ext>
          </a:extLst>
        </xdr:cNvPr>
        <xdr:cNvSpPr/>
      </xdr:nvSpPr>
      <xdr:spPr>
        <a:xfrm>
          <a:off x="7556314" y="10339389"/>
          <a:ext cx="2257651" cy="617996"/>
        </a:xfrm>
        <a:prstGeom prst="roundRect">
          <a:avLst/>
        </a:prstGeom>
        <a:noFill/>
        <a:ln w="38100">
          <a:solidFill>
            <a:srgbClr val="00005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3</xdr:col>
      <xdr:colOff>105876</xdr:colOff>
      <xdr:row>51</xdr:row>
      <xdr:rowOff>77807</xdr:rowOff>
    </xdr:from>
    <xdr:to>
      <xdr:col>3</xdr:col>
      <xdr:colOff>1937101</xdr:colOff>
      <xdr:row>53</xdr:row>
      <xdr:rowOff>186018</xdr:rowOff>
    </xdr:to>
    <xdr:sp macro="" textlink="">
      <xdr:nvSpPr>
        <xdr:cNvPr id="55" name="Rectangle : coins arrondis 54">
          <a:extLst>
            <a:ext uri="{FF2B5EF4-FFF2-40B4-BE49-F238E27FC236}">
              <a16:creationId xmlns:a16="http://schemas.microsoft.com/office/drawing/2014/main" id="{1BCA066C-06A3-4F97-B715-33544928AD2B}"/>
            </a:ext>
          </a:extLst>
        </xdr:cNvPr>
        <xdr:cNvSpPr/>
      </xdr:nvSpPr>
      <xdr:spPr>
        <a:xfrm>
          <a:off x="3882258" y="13132660"/>
          <a:ext cx="1831225" cy="612476"/>
        </a:xfrm>
        <a:prstGeom prst="roundRect">
          <a:avLst/>
        </a:prstGeom>
        <a:noFill/>
        <a:ln w="38100">
          <a:solidFill>
            <a:srgbClr val="00005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5</xdr:col>
      <xdr:colOff>45370</xdr:colOff>
      <xdr:row>51</xdr:row>
      <xdr:rowOff>73325</xdr:rowOff>
    </xdr:from>
    <xdr:to>
      <xdr:col>6</xdr:col>
      <xdr:colOff>5213</xdr:colOff>
      <xdr:row>53</xdr:row>
      <xdr:rowOff>181536</xdr:rowOff>
    </xdr:to>
    <xdr:sp macro="" textlink="">
      <xdr:nvSpPr>
        <xdr:cNvPr id="58" name="Rectangle : coins arrondis 57">
          <a:extLst>
            <a:ext uri="{FF2B5EF4-FFF2-40B4-BE49-F238E27FC236}">
              <a16:creationId xmlns:a16="http://schemas.microsoft.com/office/drawing/2014/main" id="{3BB6C22B-90AE-47CC-BB15-CCA8459E43A5}"/>
            </a:ext>
          </a:extLst>
        </xdr:cNvPr>
        <xdr:cNvSpPr/>
      </xdr:nvSpPr>
      <xdr:spPr>
        <a:xfrm>
          <a:off x="7755017" y="13128178"/>
          <a:ext cx="1831225" cy="612476"/>
        </a:xfrm>
        <a:prstGeom prst="roundRect">
          <a:avLst/>
        </a:prstGeom>
        <a:noFill/>
        <a:ln w="38100">
          <a:solidFill>
            <a:srgbClr val="00005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6</xdr:col>
      <xdr:colOff>1878658</xdr:colOff>
      <xdr:row>51</xdr:row>
      <xdr:rowOff>80049</xdr:rowOff>
    </xdr:from>
    <xdr:to>
      <xdr:col>8</xdr:col>
      <xdr:colOff>79177</xdr:colOff>
      <xdr:row>53</xdr:row>
      <xdr:rowOff>188260</xdr:rowOff>
    </xdr:to>
    <xdr:sp macro="" textlink="">
      <xdr:nvSpPr>
        <xdr:cNvPr id="60" name="Rectangle : coins arrondis 59">
          <a:extLst>
            <a:ext uri="{FF2B5EF4-FFF2-40B4-BE49-F238E27FC236}">
              <a16:creationId xmlns:a16="http://schemas.microsoft.com/office/drawing/2014/main" id="{57974576-649D-45DB-98E2-9913E7E7C294}"/>
            </a:ext>
          </a:extLst>
        </xdr:cNvPr>
        <xdr:cNvSpPr/>
      </xdr:nvSpPr>
      <xdr:spPr>
        <a:xfrm>
          <a:off x="11459687" y="13134902"/>
          <a:ext cx="1831225" cy="612476"/>
        </a:xfrm>
        <a:prstGeom prst="roundRect">
          <a:avLst/>
        </a:prstGeom>
        <a:noFill/>
        <a:ln w="38100">
          <a:solidFill>
            <a:srgbClr val="00005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8</xdr:col>
      <xdr:colOff>1672476</xdr:colOff>
      <xdr:row>51</xdr:row>
      <xdr:rowOff>75567</xdr:rowOff>
    </xdr:from>
    <xdr:to>
      <xdr:col>10</xdr:col>
      <xdr:colOff>197965</xdr:colOff>
      <xdr:row>53</xdr:row>
      <xdr:rowOff>183778</xdr:rowOff>
    </xdr:to>
    <xdr:sp macro="" textlink="">
      <xdr:nvSpPr>
        <xdr:cNvPr id="61" name="Rectangle : coins arrondis 60">
          <a:extLst>
            <a:ext uri="{FF2B5EF4-FFF2-40B4-BE49-F238E27FC236}">
              <a16:creationId xmlns:a16="http://schemas.microsoft.com/office/drawing/2014/main" id="{9E70A74D-75A7-4535-998A-B67CA54367B2}"/>
            </a:ext>
          </a:extLst>
        </xdr:cNvPr>
        <xdr:cNvSpPr/>
      </xdr:nvSpPr>
      <xdr:spPr>
        <a:xfrm>
          <a:off x="14884211" y="13130420"/>
          <a:ext cx="1831225" cy="612476"/>
        </a:xfrm>
        <a:prstGeom prst="roundRect">
          <a:avLst/>
        </a:prstGeom>
        <a:noFill/>
        <a:ln w="38100">
          <a:solidFill>
            <a:srgbClr val="00005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3</xdr:col>
      <xdr:colOff>105876</xdr:colOff>
      <xdr:row>75</xdr:row>
      <xdr:rowOff>66600</xdr:rowOff>
    </xdr:from>
    <xdr:to>
      <xdr:col>3</xdr:col>
      <xdr:colOff>1937101</xdr:colOff>
      <xdr:row>77</xdr:row>
      <xdr:rowOff>174811</xdr:rowOff>
    </xdr:to>
    <xdr:sp macro="" textlink="">
      <xdr:nvSpPr>
        <xdr:cNvPr id="62" name="Rectangle : coins arrondis 61">
          <a:extLst>
            <a:ext uri="{FF2B5EF4-FFF2-40B4-BE49-F238E27FC236}">
              <a16:creationId xmlns:a16="http://schemas.microsoft.com/office/drawing/2014/main" id="{81656C8C-DC24-424C-AC18-045B10BDA903}"/>
            </a:ext>
          </a:extLst>
        </xdr:cNvPr>
        <xdr:cNvSpPr/>
      </xdr:nvSpPr>
      <xdr:spPr>
        <a:xfrm>
          <a:off x="3882258" y="19116600"/>
          <a:ext cx="1831225" cy="612476"/>
        </a:xfrm>
        <a:prstGeom prst="roundRect">
          <a:avLst/>
        </a:prstGeom>
        <a:noFill/>
        <a:ln w="38100">
          <a:solidFill>
            <a:srgbClr val="00005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5</xdr:col>
      <xdr:colOff>123808</xdr:colOff>
      <xdr:row>75</xdr:row>
      <xdr:rowOff>62118</xdr:rowOff>
    </xdr:from>
    <xdr:to>
      <xdr:col>6</xdr:col>
      <xdr:colOff>83651</xdr:colOff>
      <xdr:row>77</xdr:row>
      <xdr:rowOff>170329</xdr:rowOff>
    </xdr:to>
    <xdr:sp macro="" textlink="">
      <xdr:nvSpPr>
        <xdr:cNvPr id="63" name="Rectangle : coins arrondis 62">
          <a:extLst>
            <a:ext uri="{FF2B5EF4-FFF2-40B4-BE49-F238E27FC236}">
              <a16:creationId xmlns:a16="http://schemas.microsoft.com/office/drawing/2014/main" id="{DF7C37D8-FC97-45AC-8190-6C4F608D2B91}"/>
            </a:ext>
          </a:extLst>
        </xdr:cNvPr>
        <xdr:cNvSpPr/>
      </xdr:nvSpPr>
      <xdr:spPr>
        <a:xfrm>
          <a:off x="7833455" y="19112118"/>
          <a:ext cx="1831225" cy="612476"/>
        </a:xfrm>
        <a:prstGeom prst="roundRect">
          <a:avLst/>
        </a:prstGeom>
        <a:noFill/>
        <a:ln w="38100">
          <a:solidFill>
            <a:srgbClr val="00005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6</xdr:col>
      <xdr:colOff>1934682</xdr:colOff>
      <xdr:row>75</xdr:row>
      <xdr:rowOff>68842</xdr:rowOff>
    </xdr:from>
    <xdr:to>
      <xdr:col>8</xdr:col>
      <xdr:colOff>135201</xdr:colOff>
      <xdr:row>77</xdr:row>
      <xdr:rowOff>177053</xdr:rowOff>
    </xdr:to>
    <xdr:sp macro="" textlink="">
      <xdr:nvSpPr>
        <xdr:cNvPr id="64" name="Rectangle : coins arrondis 63">
          <a:extLst>
            <a:ext uri="{FF2B5EF4-FFF2-40B4-BE49-F238E27FC236}">
              <a16:creationId xmlns:a16="http://schemas.microsoft.com/office/drawing/2014/main" id="{CDD02209-CF23-4786-B60A-80AE0C3A2D69}"/>
            </a:ext>
          </a:extLst>
        </xdr:cNvPr>
        <xdr:cNvSpPr/>
      </xdr:nvSpPr>
      <xdr:spPr>
        <a:xfrm>
          <a:off x="11515711" y="19118842"/>
          <a:ext cx="1831225" cy="612476"/>
        </a:xfrm>
        <a:prstGeom prst="roundRect">
          <a:avLst/>
        </a:prstGeom>
        <a:noFill/>
        <a:ln w="38100">
          <a:solidFill>
            <a:srgbClr val="00005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8</xdr:col>
      <xdr:colOff>1616442</xdr:colOff>
      <xdr:row>75</xdr:row>
      <xdr:rowOff>64360</xdr:rowOff>
    </xdr:from>
    <xdr:to>
      <xdr:col>10</xdr:col>
      <xdr:colOff>141931</xdr:colOff>
      <xdr:row>77</xdr:row>
      <xdr:rowOff>172571</xdr:rowOff>
    </xdr:to>
    <xdr:sp macro="" textlink="">
      <xdr:nvSpPr>
        <xdr:cNvPr id="65" name="Rectangle : coins arrondis 64">
          <a:extLst>
            <a:ext uri="{FF2B5EF4-FFF2-40B4-BE49-F238E27FC236}">
              <a16:creationId xmlns:a16="http://schemas.microsoft.com/office/drawing/2014/main" id="{383EE371-8B14-43E6-B19A-C5F16FF8FA99}"/>
            </a:ext>
          </a:extLst>
        </xdr:cNvPr>
        <xdr:cNvSpPr/>
      </xdr:nvSpPr>
      <xdr:spPr>
        <a:xfrm>
          <a:off x="14828177" y="19114360"/>
          <a:ext cx="1831225" cy="612476"/>
        </a:xfrm>
        <a:prstGeom prst="roundRect">
          <a:avLst/>
        </a:prstGeom>
        <a:noFill/>
        <a:ln w="38100">
          <a:solidFill>
            <a:srgbClr val="00005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454587-B67D-478A-A9FE-4B9A3521C311}">
  <sheetPr codeName="Feuil3">
    <pageSetUpPr fitToPage="1"/>
  </sheetPr>
  <dimension ref="A1:R279"/>
  <sheetViews>
    <sheetView showGridLines="0" tabSelected="1" topLeftCell="A71" zoomScale="85" zoomScaleNormal="85" workbookViewId="0">
      <selection activeCell="J90" sqref="J90"/>
    </sheetView>
  </sheetViews>
  <sheetFormatPr baseColWidth="10" defaultColWidth="11.453125" defaultRowHeight="14.5" x14ac:dyDescent="0.35"/>
  <cols>
    <col min="2" max="2" width="24.7265625" customWidth="1"/>
    <col min="3" max="3" width="20.54296875" customWidth="1"/>
    <col min="4" max="4" width="30.81640625" customWidth="1"/>
    <col min="5" max="5" width="28" customWidth="1"/>
    <col min="6" max="6" width="28.1796875" customWidth="1"/>
    <col min="7" max="7" width="29.1796875" customWidth="1"/>
    <col min="8" max="8" width="25.453125" customWidth="1"/>
    <col min="9" max="9" width="26.1796875" customWidth="1"/>
    <col min="10" max="10" width="23.26953125" customWidth="1"/>
    <col min="11" max="11" width="16.81640625" bestFit="1" customWidth="1"/>
    <col min="12" max="12" width="23.54296875" customWidth="1"/>
  </cols>
  <sheetData>
    <row r="1" spans="1:18" x14ac:dyDescent="0.3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</row>
    <row r="2" spans="1:18" x14ac:dyDescent="0.3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</row>
    <row r="3" spans="1:18" ht="49" x14ac:dyDescent="0.9">
      <c r="A3" s="11"/>
      <c r="B3" s="11"/>
      <c r="C3" s="11"/>
      <c r="D3" s="58"/>
      <c r="E3" s="11"/>
      <c r="F3" s="33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</row>
    <row r="4" spans="1:18" ht="32" x14ac:dyDescent="0.6">
      <c r="A4" s="11"/>
      <c r="B4" s="59"/>
      <c r="C4" s="59"/>
      <c r="D4" s="60"/>
      <c r="E4" s="11"/>
      <c r="F4" s="34" t="s">
        <v>45</v>
      </c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</row>
    <row r="5" spans="1:18" x14ac:dyDescent="0.35">
      <c r="A5" s="61"/>
      <c r="B5" s="62"/>
      <c r="C5" s="62"/>
      <c r="D5" s="59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</row>
    <row r="6" spans="1:18" ht="19.5" x14ac:dyDescent="0.35">
      <c r="A6" s="61"/>
      <c r="B6" s="62"/>
      <c r="C6" s="62"/>
      <c r="D6" s="59"/>
      <c r="E6" s="11"/>
      <c r="F6" s="35" t="s">
        <v>8</v>
      </c>
      <c r="G6" s="11"/>
      <c r="H6" s="63"/>
      <c r="I6" s="11"/>
      <c r="J6" s="11"/>
      <c r="K6" s="11"/>
      <c r="L6" s="11"/>
      <c r="M6" s="11"/>
      <c r="N6" s="11"/>
      <c r="O6" s="11"/>
      <c r="P6" s="11"/>
      <c r="Q6" s="11"/>
      <c r="R6" s="11"/>
    </row>
    <row r="7" spans="1:18" ht="20.5" x14ac:dyDescent="0.4">
      <c r="A7" s="61"/>
      <c r="B7" s="64"/>
      <c r="C7" s="65"/>
      <c r="D7" s="59"/>
      <c r="E7" s="11"/>
      <c r="F7" s="11"/>
      <c r="G7" s="11"/>
      <c r="H7" s="66"/>
      <c r="I7" s="67"/>
      <c r="J7" s="68"/>
      <c r="K7" s="11"/>
      <c r="L7" s="11"/>
      <c r="M7" s="11"/>
      <c r="N7" s="11"/>
      <c r="O7" s="11"/>
      <c r="P7" s="11"/>
      <c r="Q7" s="11"/>
      <c r="R7" s="11"/>
    </row>
    <row r="8" spans="1:18" s="36" customFormat="1" ht="21.5" x14ac:dyDescent="0.5">
      <c r="A8" s="69"/>
      <c r="B8" s="70"/>
      <c r="C8" s="71"/>
      <c r="D8" s="72"/>
      <c r="E8" s="73"/>
      <c r="F8" s="73"/>
      <c r="G8" s="73"/>
      <c r="H8" s="73"/>
      <c r="I8" s="73"/>
      <c r="J8" s="73"/>
      <c r="K8" s="73"/>
      <c r="L8" s="73"/>
      <c r="M8" s="73"/>
      <c r="N8" s="73"/>
      <c r="O8" s="73"/>
      <c r="P8" s="73"/>
      <c r="Q8" s="73"/>
      <c r="R8" s="73"/>
    </row>
    <row r="9" spans="1:18" s="36" customFormat="1" ht="21.5" x14ac:dyDescent="0.5">
      <c r="A9" s="69"/>
      <c r="B9" s="70"/>
      <c r="C9" s="71"/>
      <c r="D9" s="72"/>
      <c r="E9" s="73"/>
      <c r="F9" s="73"/>
      <c r="G9" s="73"/>
      <c r="H9" s="73"/>
      <c r="I9" s="73"/>
      <c r="J9" s="73"/>
      <c r="K9" s="73"/>
      <c r="L9" s="73"/>
      <c r="M9" s="73"/>
      <c r="N9" s="73"/>
      <c r="O9" s="73"/>
      <c r="P9" s="73"/>
      <c r="Q9" s="73"/>
      <c r="R9" s="73"/>
    </row>
    <row r="10" spans="1:18" s="36" customFormat="1" ht="21.5" x14ac:dyDescent="0.5">
      <c r="A10" s="69"/>
      <c r="B10" s="70"/>
      <c r="C10" s="71"/>
      <c r="D10" s="72"/>
      <c r="E10" s="73"/>
      <c r="F10" s="73"/>
      <c r="G10" s="73"/>
      <c r="H10" s="73"/>
      <c r="I10" s="73"/>
      <c r="J10" s="73"/>
      <c r="K10" s="73"/>
      <c r="L10" s="73"/>
      <c r="M10" s="73"/>
      <c r="N10" s="73"/>
      <c r="O10" s="73"/>
      <c r="P10" s="73"/>
      <c r="Q10" s="73"/>
      <c r="R10" s="73"/>
    </row>
    <row r="11" spans="1:18" ht="36" x14ac:dyDescent="0.35">
      <c r="A11" s="11"/>
      <c r="B11" s="59"/>
      <c r="C11" s="74"/>
      <c r="D11" s="38" t="s">
        <v>1</v>
      </c>
      <c r="E11" s="95">
        <v>23.98</v>
      </c>
      <c r="F11" s="2">
        <v>0.3</v>
      </c>
      <c r="G11" s="3">
        <f>ROUNDUP(E11-(E11*F11),2)</f>
        <v>16.790000000000003</v>
      </c>
      <c r="H11" s="37" t="s">
        <v>13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</row>
    <row r="12" spans="1:18" ht="18" x14ac:dyDescent="0.35">
      <c r="A12" s="11"/>
      <c r="B12" s="11"/>
      <c r="C12" s="75"/>
      <c r="D12" s="76"/>
      <c r="E12" s="11"/>
      <c r="F12" s="11"/>
      <c r="G12" s="11"/>
      <c r="H12" s="77"/>
      <c r="I12" s="11"/>
      <c r="J12" s="11"/>
      <c r="K12" s="11"/>
      <c r="L12" s="11"/>
      <c r="M12" s="11"/>
      <c r="N12" s="11"/>
      <c r="O12" s="11"/>
      <c r="P12" s="11"/>
      <c r="Q12" s="11"/>
      <c r="R12" s="11"/>
    </row>
    <row r="13" spans="1:18" ht="27.75" customHeight="1" x14ac:dyDescent="0.35">
      <c r="A13" s="11"/>
      <c r="B13" s="11"/>
      <c r="C13" s="75"/>
      <c r="D13" s="76"/>
      <c r="E13" s="11"/>
      <c r="F13" s="54" t="s">
        <v>44</v>
      </c>
      <c r="G13" s="11"/>
      <c r="H13" s="77"/>
      <c r="I13" s="99" t="s">
        <v>42</v>
      </c>
      <c r="J13" s="99"/>
      <c r="K13" s="11"/>
      <c r="L13" s="11"/>
      <c r="M13" s="11"/>
      <c r="N13" s="11"/>
      <c r="O13" s="11"/>
      <c r="P13" s="11"/>
      <c r="Q13" s="11"/>
      <c r="R13" s="11"/>
    </row>
    <row r="14" spans="1:18" ht="17.5" x14ac:dyDescent="0.35">
      <c r="A14" s="11"/>
      <c r="B14" s="11"/>
      <c r="C14" s="11"/>
      <c r="D14" s="11"/>
      <c r="E14" s="11"/>
      <c r="F14" s="11"/>
      <c r="G14" s="11"/>
      <c r="H14" s="11"/>
      <c r="I14" s="45"/>
      <c r="J14" s="11"/>
      <c r="K14" s="11"/>
      <c r="L14" s="11"/>
      <c r="M14" s="11"/>
      <c r="N14" s="11"/>
      <c r="O14" s="11"/>
      <c r="P14" s="11"/>
      <c r="Q14" s="11"/>
      <c r="R14" s="11"/>
    </row>
    <row r="15" spans="1:18" ht="22.5" x14ac:dyDescent="0.45">
      <c r="A15" s="11"/>
      <c r="B15" s="11"/>
      <c r="C15" s="11"/>
      <c r="D15" s="11"/>
      <c r="E15" s="56">
        <f>E11*I15</f>
        <v>22.663498000000001</v>
      </c>
      <c r="F15" s="11"/>
      <c r="G15" s="55">
        <f>I15*G11</f>
        <v>15.868229000000003</v>
      </c>
      <c r="H15" s="11"/>
      <c r="I15" s="49">
        <v>0.94510000000000005</v>
      </c>
      <c r="J15" s="46">
        <v>1</v>
      </c>
      <c r="K15" s="11"/>
      <c r="L15" s="11"/>
      <c r="M15" s="11"/>
      <c r="N15" s="11"/>
      <c r="O15" s="11"/>
      <c r="P15" s="11"/>
      <c r="Q15" s="11"/>
      <c r="R15" s="11"/>
    </row>
    <row r="16" spans="1:18" x14ac:dyDescent="0.35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</row>
    <row r="17" spans="1:18" x14ac:dyDescent="0.35">
      <c r="A17" s="11"/>
      <c r="B17" s="11"/>
      <c r="C17" s="11"/>
      <c r="D17" s="11"/>
      <c r="E17" s="11"/>
      <c r="F17" s="11"/>
      <c r="G17" s="11"/>
      <c r="H17" s="11"/>
      <c r="I17" s="11"/>
      <c r="J17" s="94" t="s">
        <v>48</v>
      </c>
      <c r="K17" s="11"/>
      <c r="L17" s="11"/>
      <c r="M17" s="11"/>
      <c r="N17" s="11"/>
      <c r="O17" s="11"/>
      <c r="P17" s="11"/>
      <c r="Q17" s="11"/>
      <c r="R17" s="11"/>
    </row>
    <row r="18" spans="1:18" x14ac:dyDescent="0.35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</row>
    <row r="19" spans="1:18" ht="35.25" customHeight="1" x14ac:dyDescent="0.35">
      <c r="A19" s="11"/>
      <c r="B19" s="11"/>
      <c r="C19" s="102" t="s">
        <v>46</v>
      </c>
      <c r="D19" s="102"/>
      <c r="E19" s="102"/>
      <c r="F19" s="102"/>
      <c r="G19" s="102"/>
      <c r="H19" s="102"/>
      <c r="I19" s="102"/>
      <c r="J19" s="11"/>
      <c r="K19" s="11"/>
      <c r="L19" s="11"/>
      <c r="M19" s="11"/>
      <c r="N19" s="11"/>
      <c r="O19" s="11"/>
      <c r="P19" s="11"/>
      <c r="Q19" s="11"/>
      <c r="R19" s="11"/>
    </row>
    <row r="20" spans="1:18" ht="18" customHeight="1" x14ac:dyDescent="0.35">
      <c r="A20" s="11"/>
      <c r="B20" s="11"/>
      <c r="C20" s="42"/>
      <c r="D20" s="42"/>
      <c r="E20" s="42"/>
      <c r="F20" s="42"/>
      <c r="G20" s="42"/>
      <c r="H20" s="42"/>
      <c r="I20" s="42"/>
      <c r="J20" s="11"/>
      <c r="K20" s="11"/>
      <c r="L20" s="11"/>
      <c r="M20" s="11"/>
      <c r="N20" s="11"/>
      <c r="O20" s="11"/>
      <c r="P20" s="11"/>
      <c r="Q20" s="11"/>
      <c r="R20" s="11"/>
    </row>
    <row r="21" spans="1:18" x14ac:dyDescent="0.35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</row>
    <row r="22" spans="1:18" ht="17.5" x14ac:dyDescent="0.35">
      <c r="A22" s="11"/>
      <c r="B22" s="11"/>
      <c r="C22" s="11"/>
      <c r="D22" s="28" t="s">
        <v>16</v>
      </c>
      <c r="E22" s="11"/>
      <c r="F22" s="11"/>
      <c r="G22" s="23" t="s">
        <v>37</v>
      </c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</row>
    <row r="23" spans="1:18" x14ac:dyDescent="0.35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</row>
    <row r="24" spans="1:18" ht="22.5" x14ac:dyDescent="0.45">
      <c r="A24" s="11"/>
      <c r="B24" s="11"/>
      <c r="C24" s="28" t="s">
        <v>43</v>
      </c>
      <c r="D24" s="50"/>
      <c r="E24" s="11"/>
      <c r="F24" s="11"/>
      <c r="G24" s="52">
        <f>(G27*I15)/J15</f>
        <v>0</v>
      </c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</row>
    <row r="25" spans="1:18" x14ac:dyDescent="0.35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</row>
    <row r="26" spans="1:18" x14ac:dyDescent="0.35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</row>
    <row r="27" spans="1:18" ht="22.5" x14ac:dyDescent="0.45">
      <c r="A27" s="11"/>
      <c r="B27" s="11"/>
      <c r="C27" s="23" t="s">
        <v>41</v>
      </c>
      <c r="D27" s="43">
        <f>(D24*J15)/I15</f>
        <v>0</v>
      </c>
      <c r="E27" s="11"/>
      <c r="F27" s="11"/>
      <c r="G27" s="51">
        <f>IF(D27/4&gt;50000,50000,D27/4)</f>
        <v>0</v>
      </c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</row>
    <row r="28" spans="1:18" x14ac:dyDescent="0.35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</row>
    <row r="29" spans="1:18" x14ac:dyDescent="0.35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</row>
    <row r="30" spans="1:18" x14ac:dyDescent="0.35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</row>
    <row r="31" spans="1:18" x14ac:dyDescent="0.35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</row>
    <row r="32" spans="1:18" x14ac:dyDescent="0.35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</row>
    <row r="33" spans="1:18" ht="22.5" customHeight="1" x14ac:dyDescent="0.35">
      <c r="A33" s="11"/>
      <c r="B33" s="11"/>
      <c r="C33" s="102" t="s">
        <v>17</v>
      </c>
      <c r="D33" s="102"/>
      <c r="E33" s="102"/>
      <c r="F33" s="102"/>
      <c r="G33" s="102"/>
      <c r="H33" s="102"/>
      <c r="I33" s="102"/>
      <c r="J33" s="11"/>
      <c r="K33" s="11"/>
      <c r="L33" s="11"/>
      <c r="M33" s="11"/>
      <c r="N33" s="11"/>
      <c r="O33" s="11"/>
      <c r="P33" s="11"/>
      <c r="Q33" s="11"/>
      <c r="R33" s="11"/>
    </row>
    <row r="34" spans="1:18" ht="15" customHeight="1" x14ac:dyDescent="0.35">
      <c r="A34" s="11"/>
      <c r="B34" s="11"/>
      <c r="C34" s="11"/>
      <c r="D34" s="11"/>
      <c r="E34" s="11"/>
      <c r="F34" s="31" t="s">
        <v>3</v>
      </c>
      <c r="G34" s="32"/>
      <c r="H34" s="32"/>
      <c r="I34" s="11"/>
      <c r="J34" s="11"/>
      <c r="K34" s="11"/>
      <c r="L34" s="11"/>
      <c r="M34" s="11"/>
      <c r="N34" s="11"/>
      <c r="O34" s="11"/>
      <c r="P34" s="11"/>
      <c r="Q34" s="11"/>
      <c r="R34" s="11"/>
    </row>
    <row r="35" spans="1:18" ht="18" x14ac:dyDescent="0.35">
      <c r="A35" s="11"/>
      <c r="B35" s="11"/>
      <c r="C35" s="11"/>
      <c r="D35" s="11"/>
      <c r="E35" s="11"/>
      <c r="F35" s="32"/>
      <c r="G35" s="32"/>
      <c r="H35" s="32"/>
      <c r="I35" s="11"/>
      <c r="J35" s="11"/>
      <c r="K35" s="11"/>
      <c r="L35" s="11"/>
      <c r="M35" s="11"/>
      <c r="N35" s="11"/>
      <c r="O35" s="11"/>
      <c r="P35" s="11"/>
      <c r="Q35" s="11"/>
      <c r="R35" s="11"/>
    </row>
    <row r="36" spans="1:18" x14ac:dyDescent="0.35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</row>
    <row r="37" spans="1:18" ht="17.5" x14ac:dyDescent="0.35">
      <c r="A37" s="11"/>
      <c r="B37" s="11"/>
      <c r="C37" s="11"/>
      <c r="D37" s="11"/>
      <c r="E37" s="11"/>
      <c r="F37" s="28" t="s">
        <v>12</v>
      </c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</row>
    <row r="38" spans="1:18" x14ac:dyDescent="0.35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</row>
    <row r="39" spans="1:18" ht="19.5" x14ac:dyDescent="0.35">
      <c r="A39" s="11"/>
      <c r="B39" s="11"/>
      <c r="C39" s="11"/>
      <c r="D39" s="11"/>
      <c r="E39" s="28" t="s">
        <v>43</v>
      </c>
      <c r="F39" s="53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</row>
    <row r="40" spans="1:18" x14ac:dyDescent="0.35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</row>
    <row r="41" spans="1:18" ht="15.5" x14ac:dyDescent="0.35">
      <c r="A41" s="11"/>
      <c r="B41" s="11"/>
      <c r="C41" s="11"/>
      <c r="D41" s="11"/>
      <c r="E41" s="11"/>
      <c r="F41" s="22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</row>
    <row r="42" spans="1:18" ht="19.5" x14ac:dyDescent="0.35">
      <c r="A42" s="11"/>
      <c r="B42" s="11"/>
      <c r="C42" s="11"/>
      <c r="D42" s="11"/>
      <c r="E42" s="23" t="s">
        <v>41</v>
      </c>
      <c r="F42" s="43">
        <f>F39/I15</f>
        <v>0</v>
      </c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</row>
    <row r="43" spans="1:18" x14ac:dyDescent="0.35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</row>
    <row r="44" spans="1:18" x14ac:dyDescent="0.35">
      <c r="A44" s="11"/>
      <c r="B44" s="11"/>
      <c r="C44" s="11"/>
      <c r="D44" s="11"/>
      <c r="E44" s="11"/>
      <c r="F44" s="44" t="str">
        <f>IF(F42&lt;50,"Montant indiqué inférieur au minimum requis",IF(F42&gt;50000,"Montant maximum non respecté",IF(F42&gt;G27,"Montant maximum autorisé à investir non respecté","")))</f>
        <v>Montant indiqué inférieur au minimum requis</v>
      </c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</row>
    <row r="45" spans="1:18" x14ac:dyDescent="0.35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</row>
    <row r="46" spans="1:18" x14ac:dyDescent="0.35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</row>
    <row r="47" spans="1:18" ht="22.5" customHeight="1" x14ac:dyDescent="0.35">
      <c r="A47" s="11"/>
      <c r="B47" s="11"/>
      <c r="C47" s="102" t="s">
        <v>18</v>
      </c>
      <c r="D47" s="102"/>
      <c r="E47" s="102"/>
      <c r="F47" s="102"/>
      <c r="G47" s="102"/>
      <c r="H47" s="102"/>
      <c r="I47" s="102"/>
      <c r="J47" s="11"/>
      <c r="K47" s="11"/>
      <c r="L47" s="11"/>
      <c r="M47" s="11"/>
      <c r="N47" s="11"/>
      <c r="O47" s="11"/>
      <c r="P47" s="11"/>
      <c r="Q47" s="11"/>
      <c r="R47" s="11"/>
    </row>
    <row r="48" spans="1:18" ht="22.5" customHeight="1" x14ac:dyDescent="0.35">
      <c r="A48" s="11"/>
      <c r="B48" s="11"/>
      <c r="C48" s="42"/>
      <c r="D48" s="42"/>
      <c r="E48" s="42"/>
      <c r="F48" s="11"/>
      <c r="G48" s="42"/>
      <c r="H48" s="42"/>
      <c r="I48" s="42"/>
      <c r="J48" s="11"/>
      <c r="K48" s="11"/>
      <c r="L48" s="11"/>
      <c r="M48" s="11"/>
      <c r="N48" s="11"/>
      <c r="O48" s="11"/>
      <c r="P48" s="11"/>
      <c r="Q48" s="11"/>
      <c r="R48" s="11"/>
    </row>
    <row r="49" spans="1:18" x14ac:dyDescent="0.35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</row>
    <row r="50" spans="1:18" ht="17.5" x14ac:dyDescent="0.35">
      <c r="A50" s="11"/>
      <c r="B50" s="96" t="s">
        <v>20</v>
      </c>
      <c r="C50" s="11"/>
      <c r="D50" s="23" t="s">
        <v>19</v>
      </c>
      <c r="E50" s="11"/>
      <c r="F50" s="23" t="s">
        <v>22</v>
      </c>
      <c r="G50" s="11"/>
      <c r="H50" s="23" t="s">
        <v>25</v>
      </c>
      <c r="I50" s="11"/>
      <c r="J50" s="23" t="s">
        <v>26</v>
      </c>
      <c r="K50" s="11"/>
      <c r="L50" s="11"/>
      <c r="M50" s="11"/>
      <c r="N50" s="11"/>
      <c r="O50" s="11"/>
      <c r="P50" s="11"/>
      <c r="Q50" s="11"/>
      <c r="R50" s="11"/>
    </row>
    <row r="51" spans="1:18" ht="17.5" x14ac:dyDescent="0.35">
      <c r="A51" s="11"/>
      <c r="B51" s="96"/>
      <c r="C51" s="11"/>
      <c r="D51" s="24" t="s">
        <v>21</v>
      </c>
      <c r="E51" s="11"/>
      <c r="F51" s="24" t="s">
        <v>23</v>
      </c>
      <c r="G51" s="11"/>
      <c r="H51" s="23" t="s">
        <v>24</v>
      </c>
      <c r="I51" s="11"/>
      <c r="J51" s="23" t="s">
        <v>27</v>
      </c>
      <c r="K51" s="11"/>
      <c r="L51" s="11"/>
      <c r="M51" s="11"/>
      <c r="N51" s="11"/>
      <c r="O51" s="11"/>
      <c r="P51" s="11"/>
      <c r="Q51" s="11"/>
      <c r="R51" s="11"/>
    </row>
    <row r="52" spans="1:18" x14ac:dyDescent="0.35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</row>
    <row r="53" spans="1:18" ht="22.5" x14ac:dyDescent="0.45">
      <c r="A53" s="11"/>
      <c r="B53" s="78">
        <f>IF(F42&gt;G27,G27,F42)</f>
        <v>0</v>
      </c>
      <c r="C53" s="11"/>
      <c r="D53" s="79">
        <f>+B53/G11</f>
        <v>0</v>
      </c>
      <c r="E53" s="11"/>
      <c r="F53" s="80">
        <f>ROUNDDOWN(D53/10,0)</f>
        <v>0</v>
      </c>
      <c r="G53" s="11"/>
      <c r="H53" s="79">
        <f>+D53+F53</f>
        <v>0</v>
      </c>
      <c r="I53" s="11"/>
      <c r="J53" s="78">
        <f>+H53*E11</f>
        <v>0</v>
      </c>
      <c r="K53" s="11"/>
      <c r="L53" s="11"/>
      <c r="M53" s="11"/>
      <c r="N53" s="11"/>
      <c r="O53" s="11"/>
      <c r="P53" s="11"/>
      <c r="Q53" s="11"/>
      <c r="R53" s="11"/>
    </row>
    <row r="54" spans="1:18" x14ac:dyDescent="0.35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</row>
    <row r="55" spans="1:18" x14ac:dyDescent="0.35">
      <c r="A55" s="11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</row>
    <row r="56" spans="1:18" x14ac:dyDescent="0.35">
      <c r="A56" s="11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</row>
    <row r="57" spans="1:18" x14ac:dyDescent="0.35">
      <c r="A57" s="11"/>
      <c r="B57" s="11"/>
      <c r="C57" s="11"/>
      <c r="D57" s="11"/>
      <c r="E57" s="11"/>
      <c r="F57" s="11"/>
      <c r="G57" s="11"/>
      <c r="H57" s="25"/>
      <c r="I57" s="11"/>
      <c r="J57" s="11"/>
      <c r="K57" s="11"/>
      <c r="L57" s="11"/>
      <c r="M57" s="11"/>
      <c r="N57" s="11"/>
      <c r="O57" s="11"/>
      <c r="P57" s="11"/>
      <c r="Q57" s="11"/>
      <c r="R57" s="11"/>
    </row>
    <row r="58" spans="1:18" ht="16" x14ac:dyDescent="0.35">
      <c r="A58" s="11"/>
      <c r="B58" s="93"/>
      <c r="C58" s="93"/>
      <c r="D58" s="93"/>
      <c r="E58" s="93"/>
      <c r="F58" s="93"/>
      <c r="G58" s="93"/>
      <c r="H58" s="93"/>
      <c r="I58" s="93"/>
      <c r="J58" s="93"/>
      <c r="K58" s="11"/>
      <c r="L58" s="11"/>
      <c r="M58" s="11"/>
      <c r="N58" s="11"/>
      <c r="O58" s="11"/>
      <c r="P58" s="11"/>
      <c r="Q58" s="11"/>
      <c r="R58" s="11"/>
    </row>
    <row r="59" spans="1:18" ht="22.5" x14ac:dyDescent="0.45">
      <c r="A59" s="11"/>
      <c r="B59" s="11"/>
      <c r="C59" s="98" t="s">
        <v>14</v>
      </c>
      <c r="D59" s="98"/>
      <c r="E59" s="98"/>
      <c r="F59" s="98"/>
      <c r="G59" s="98"/>
      <c r="H59" s="98"/>
      <c r="I59" s="98"/>
      <c r="J59" s="11"/>
      <c r="K59" s="11"/>
      <c r="L59" s="11"/>
      <c r="M59" s="11"/>
      <c r="N59" s="11"/>
      <c r="O59" s="11"/>
      <c r="P59" s="11"/>
      <c r="Q59" s="11"/>
      <c r="R59" s="11"/>
    </row>
    <row r="60" spans="1:18" x14ac:dyDescent="0.35">
      <c r="A60" s="11"/>
      <c r="B60" s="11"/>
      <c r="C60" s="81"/>
      <c r="D60" s="81"/>
      <c r="E60" s="81"/>
      <c r="F60" s="81"/>
      <c r="G60" s="81"/>
      <c r="H60" s="81"/>
      <c r="I60" s="81"/>
      <c r="J60" s="11"/>
      <c r="K60" s="11"/>
      <c r="L60" s="11"/>
      <c r="M60" s="11"/>
      <c r="N60" s="11"/>
      <c r="O60" s="11"/>
      <c r="P60" s="11"/>
      <c r="Q60" s="11"/>
      <c r="R60" s="11"/>
    </row>
    <row r="61" spans="1:18" x14ac:dyDescent="0.35">
      <c r="A61" s="11"/>
      <c r="B61" s="11"/>
      <c r="C61" s="81"/>
      <c r="D61" s="81"/>
      <c r="E61" s="81"/>
      <c r="F61" s="81"/>
      <c r="G61" s="81"/>
      <c r="H61" s="81"/>
      <c r="I61" s="81"/>
      <c r="J61" s="11"/>
      <c r="K61" s="11"/>
      <c r="L61" s="11"/>
      <c r="M61" s="11"/>
      <c r="N61" s="11"/>
      <c r="O61" s="11"/>
      <c r="P61" s="11"/>
      <c r="Q61" s="11"/>
      <c r="R61" s="11"/>
    </row>
    <row r="62" spans="1:18" ht="16" x14ac:dyDescent="0.35">
      <c r="A62" s="11"/>
      <c r="B62" s="57"/>
      <c r="C62" s="82"/>
      <c r="D62" s="82"/>
      <c r="E62" s="81"/>
      <c r="F62" s="82"/>
      <c r="G62" s="82"/>
      <c r="H62" s="81"/>
      <c r="I62" s="82"/>
      <c r="J62" s="57"/>
      <c r="K62" s="11"/>
      <c r="L62" s="11"/>
      <c r="M62" s="11"/>
      <c r="N62" s="11"/>
      <c r="O62" s="11"/>
      <c r="P62" s="11"/>
      <c r="Q62" s="11"/>
      <c r="R62" s="11"/>
    </row>
    <row r="63" spans="1:18" ht="15.65" customHeight="1" x14ac:dyDescent="0.35">
      <c r="A63" s="11"/>
      <c r="B63" s="11"/>
      <c r="C63" s="81"/>
      <c r="D63" s="81"/>
      <c r="E63" s="81"/>
      <c r="F63" s="81"/>
      <c r="G63" s="81"/>
      <c r="H63" s="81"/>
      <c r="I63" s="81"/>
      <c r="J63" s="11"/>
      <c r="K63" s="11"/>
      <c r="L63" s="11"/>
      <c r="M63" s="11"/>
      <c r="N63" s="11"/>
      <c r="O63" s="11"/>
      <c r="P63" s="11"/>
      <c r="Q63" s="11"/>
      <c r="R63" s="11"/>
    </row>
    <row r="64" spans="1:18" ht="15" x14ac:dyDescent="0.35">
      <c r="A64" s="11"/>
      <c r="B64" s="11"/>
      <c r="C64" s="81"/>
      <c r="D64" s="83"/>
      <c r="E64" s="81"/>
      <c r="F64" s="81"/>
      <c r="G64" s="83"/>
      <c r="H64" s="81"/>
      <c r="I64" s="81"/>
      <c r="J64" s="11"/>
      <c r="K64" s="11"/>
      <c r="L64" s="11"/>
      <c r="M64" s="11"/>
      <c r="N64" s="11"/>
      <c r="O64" s="11"/>
      <c r="P64" s="11"/>
      <c r="Q64" s="11"/>
      <c r="R64" s="11"/>
    </row>
    <row r="65" spans="1:18" ht="24.5" x14ac:dyDescent="0.45">
      <c r="A65" s="11"/>
      <c r="B65" s="11"/>
      <c r="C65" s="81"/>
      <c r="D65" s="84">
        <f>+J53-B53</f>
        <v>0</v>
      </c>
      <c r="E65" s="97" t="s">
        <v>38</v>
      </c>
      <c r="F65" s="97"/>
      <c r="G65" s="85" t="e">
        <f>D65/B53</f>
        <v>#DIV/0!</v>
      </c>
      <c r="H65" s="40" t="s">
        <v>39</v>
      </c>
      <c r="I65" s="81"/>
      <c r="J65" s="39"/>
      <c r="K65" s="11"/>
      <c r="L65" s="11"/>
      <c r="M65" s="11"/>
      <c r="N65" s="11"/>
      <c r="O65" s="11"/>
      <c r="P65" s="11"/>
      <c r="Q65" s="11"/>
      <c r="R65" s="11"/>
    </row>
    <row r="66" spans="1:18" ht="24.5" x14ac:dyDescent="0.45">
      <c r="A66" s="11"/>
      <c r="B66" s="11"/>
      <c r="C66" s="81"/>
      <c r="D66" s="81"/>
      <c r="E66" s="84"/>
      <c r="F66" s="41"/>
      <c r="G66" s="86"/>
      <c r="H66" s="86"/>
      <c r="I66" s="81"/>
      <c r="J66" s="11"/>
      <c r="K66" s="11"/>
      <c r="L66" s="11"/>
      <c r="M66" s="11"/>
      <c r="N66" s="11"/>
      <c r="O66" s="11"/>
      <c r="P66" s="11"/>
      <c r="Q66" s="11"/>
      <c r="R66" s="11"/>
    </row>
    <row r="67" spans="1:18" ht="24.5" x14ac:dyDescent="0.45">
      <c r="A67" s="11"/>
      <c r="B67" s="11"/>
      <c r="C67" s="11"/>
      <c r="D67" s="11"/>
      <c r="E67" s="87"/>
      <c r="F67" s="66"/>
      <c r="G67" s="88"/>
      <c r="H67" s="25"/>
      <c r="I67" s="11"/>
      <c r="J67" s="11"/>
      <c r="K67" s="11"/>
      <c r="L67" s="11"/>
      <c r="M67" s="11"/>
      <c r="N67" s="11"/>
      <c r="O67" s="11"/>
      <c r="P67" s="11"/>
      <c r="Q67" s="11"/>
      <c r="R67" s="11"/>
    </row>
    <row r="68" spans="1:18" ht="22.5" customHeight="1" x14ac:dyDescent="0.35">
      <c r="A68" s="11"/>
      <c r="B68" s="11"/>
      <c r="C68" s="102" t="s">
        <v>28</v>
      </c>
      <c r="D68" s="102"/>
      <c r="E68" s="102"/>
      <c r="F68" s="102"/>
      <c r="G68" s="102"/>
      <c r="H68" s="102"/>
      <c r="I68" s="102"/>
      <c r="J68" s="11"/>
      <c r="K68" s="11"/>
      <c r="L68" s="11"/>
      <c r="M68" s="11"/>
      <c r="N68" s="11"/>
      <c r="O68" s="11"/>
      <c r="P68" s="11"/>
      <c r="Q68" s="11"/>
      <c r="R68" s="11"/>
    </row>
    <row r="69" spans="1:18" ht="24.5" x14ac:dyDescent="0.45">
      <c r="A69" s="11"/>
      <c r="B69" s="11"/>
      <c r="C69" s="11"/>
      <c r="D69" s="11"/>
      <c r="E69" s="87"/>
      <c r="F69" s="89" t="s">
        <v>40</v>
      </c>
      <c r="G69" s="88"/>
      <c r="H69" s="25"/>
      <c r="I69" s="11"/>
      <c r="J69" s="11"/>
      <c r="K69" s="11"/>
      <c r="L69" s="11"/>
      <c r="M69" s="11"/>
      <c r="N69" s="11"/>
      <c r="O69" s="11"/>
      <c r="P69" s="11"/>
      <c r="Q69" s="11"/>
      <c r="R69" s="11"/>
    </row>
    <row r="70" spans="1:18" ht="24.5" x14ac:dyDescent="0.45">
      <c r="A70" s="11"/>
      <c r="B70" s="11"/>
      <c r="C70" s="11"/>
      <c r="D70" s="11"/>
      <c r="E70" s="87"/>
      <c r="F70" s="66"/>
      <c r="G70" s="88"/>
      <c r="H70" s="25"/>
      <c r="I70" s="11"/>
      <c r="J70" s="11"/>
      <c r="K70" s="11"/>
      <c r="L70" s="11"/>
      <c r="M70" s="11"/>
      <c r="N70" s="11"/>
      <c r="O70" s="11"/>
      <c r="P70" s="11"/>
      <c r="Q70" s="11"/>
      <c r="R70" s="11"/>
    </row>
    <row r="71" spans="1:18" ht="17.5" x14ac:dyDescent="0.35">
      <c r="A71" s="11"/>
      <c r="B71" s="11"/>
      <c r="C71" s="11"/>
      <c r="D71" s="11"/>
      <c r="E71" s="26"/>
      <c r="F71" s="27" t="s">
        <v>11</v>
      </c>
      <c r="G71" s="11"/>
      <c r="H71" s="25"/>
      <c r="I71" s="11"/>
      <c r="J71" s="11"/>
      <c r="K71" s="11"/>
      <c r="L71" s="11"/>
      <c r="M71" s="11"/>
      <c r="N71" s="11"/>
      <c r="O71" s="11"/>
      <c r="P71" s="11"/>
      <c r="Q71" s="11"/>
      <c r="R71" s="11"/>
    </row>
    <row r="72" spans="1:18" ht="17.5" x14ac:dyDescent="0.35">
      <c r="A72" s="11"/>
      <c r="B72" s="11"/>
      <c r="C72" s="11"/>
      <c r="D72" s="11"/>
      <c r="E72" s="26"/>
      <c r="F72" s="27"/>
      <c r="G72" s="11"/>
      <c r="H72" s="25"/>
      <c r="I72" s="11"/>
      <c r="J72" s="11"/>
      <c r="K72" s="11"/>
      <c r="L72" s="11"/>
      <c r="M72" s="11"/>
      <c r="N72" s="11"/>
      <c r="O72" s="11"/>
      <c r="P72" s="11"/>
      <c r="Q72" s="11"/>
      <c r="R72" s="11"/>
    </row>
    <row r="73" spans="1:18" ht="17.5" x14ac:dyDescent="0.35">
      <c r="A73" s="11"/>
      <c r="B73" s="11"/>
      <c r="C73" s="11"/>
      <c r="D73" s="11"/>
      <c r="E73" s="26"/>
      <c r="F73" s="27"/>
      <c r="G73" s="11"/>
      <c r="H73" s="25"/>
      <c r="I73" s="11"/>
      <c r="J73" s="11"/>
      <c r="K73" s="11"/>
      <c r="L73" s="11"/>
      <c r="M73" s="11"/>
      <c r="N73" s="11"/>
      <c r="O73" s="11"/>
      <c r="P73" s="11"/>
      <c r="Q73" s="11"/>
      <c r="R73" s="11"/>
    </row>
    <row r="74" spans="1:18" ht="17.5" x14ac:dyDescent="0.35">
      <c r="A74" s="11"/>
      <c r="B74" s="28" t="s">
        <v>29</v>
      </c>
      <c r="C74" s="11"/>
      <c r="D74" s="23" t="s">
        <v>31</v>
      </c>
      <c r="E74" s="11"/>
      <c r="F74" s="29" t="s">
        <v>33</v>
      </c>
      <c r="G74" s="11"/>
      <c r="H74" s="96" t="s">
        <v>6</v>
      </c>
      <c r="I74" s="11"/>
      <c r="J74" s="23" t="s">
        <v>35</v>
      </c>
      <c r="K74" s="11"/>
      <c r="L74" s="11"/>
      <c r="M74" s="11"/>
      <c r="N74" s="11"/>
      <c r="O74" s="11"/>
      <c r="P74" s="11"/>
      <c r="Q74" s="11"/>
      <c r="R74" s="11"/>
    </row>
    <row r="75" spans="1:18" ht="17.5" x14ac:dyDescent="0.35">
      <c r="A75" s="11"/>
      <c r="B75" s="28" t="s">
        <v>30</v>
      </c>
      <c r="C75" s="11"/>
      <c r="D75" s="23" t="s">
        <v>32</v>
      </c>
      <c r="E75" s="11"/>
      <c r="F75" s="30" t="s">
        <v>34</v>
      </c>
      <c r="G75" s="11"/>
      <c r="H75" s="96"/>
      <c r="I75" s="11"/>
      <c r="J75" s="23" t="s">
        <v>36</v>
      </c>
      <c r="K75" s="11"/>
      <c r="L75" s="11"/>
      <c r="M75" s="11"/>
      <c r="N75" s="11"/>
      <c r="O75" s="11"/>
      <c r="P75" s="11"/>
      <c r="Q75" s="11"/>
      <c r="R75" s="11"/>
    </row>
    <row r="76" spans="1:18" x14ac:dyDescent="0.35">
      <c r="A76" s="11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</row>
    <row r="77" spans="1:18" ht="22.5" x14ac:dyDescent="0.45">
      <c r="A77" s="11"/>
      <c r="B77" s="90"/>
      <c r="C77" s="11"/>
      <c r="D77" s="91">
        <f>IF(B77&lt;E11,-(1-(B77/E11)),IF(B77=E11,"0%",(B77/E11)-1))</f>
        <v>-1</v>
      </c>
      <c r="E77" s="11"/>
      <c r="F77" s="78">
        <f>+$H$53*B77</f>
        <v>0</v>
      </c>
      <c r="G77" s="11"/>
      <c r="H77" s="51">
        <f>+F77-$B$53</f>
        <v>0</v>
      </c>
      <c r="I77" s="11"/>
      <c r="J77" s="92" t="e">
        <f>+H77/B53</f>
        <v>#DIV/0!</v>
      </c>
      <c r="K77" s="11"/>
      <c r="L77" s="11"/>
      <c r="M77" s="11"/>
      <c r="N77" s="11"/>
      <c r="O77" s="11"/>
      <c r="P77" s="11"/>
      <c r="Q77" s="11"/>
      <c r="R77" s="11"/>
    </row>
    <row r="78" spans="1:18" x14ac:dyDescent="0.35">
      <c r="A78" s="11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</row>
    <row r="79" spans="1:18" x14ac:dyDescent="0.35">
      <c r="A79" s="11"/>
      <c r="B79" s="11"/>
      <c r="C79" s="11"/>
      <c r="D79" s="11"/>
      <c r="E79" s="11"/>
      <c r="F79" s="11"/>
      <c r="G79" s="11"/>
      <c r="H79" s="25"/>
      <c r="I79" s="11"/>
      <c r="J79" s="11"/>
      <c r="K79" s="11"/>
      <c r="L79" s="11"/>
      <c r="M79" s="11"/>
      <c r="N79" s="11"/>
      <c r="O79" s="11"/>
      <c r="P79" s="11"/>
      <c r="Q79" s="11"/>
      <c r="R79" s="11"/>
    </row>
    <row r="80" spans="1:18" x14ac:dyDescent="0.35">
      <c r="A80" s="11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</row>
    <row r="81" spans="1:18" x14ac:dyDescent="0.35">
      <c r="A81" s="11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</row>
    <row r="82" spans="1:18" ht="23.5" x14ac:dyDescent="0.5">
      <c r="A82" s="11"/>
      <c r="B82" s="11"/>
      <c r="C82" s="11"/>
      <c r="D82" s="101" t="s">
        <v>2</v>
      </c>
      <c r="E82" s="101"/>
      <c r="F82" s="101"/>
      <c r="G82" s="101"/>
      <c r="H82" s="101"/>
      <c r="I82" s="11"/>
      <c r="J82" s="11"/>
      <c r="K82" s="11"/>
      <c r="L82" s="11"/>
      <c r="M82" s="11"/>
      <c r="N82" s="11"/>
      <c r="O82" s="11"/>
      <c r="P82" s="11"/>
      <c r="Q82" s="11"/>
      <c r="R82" s="11"/>
    </row>
    <row r="83" spans="1:18" ht="12" customHeight="1" x14ac:dyDescent="0.4">
      <c r="A83" s="11"/>
      <c r="B83" s="11"/>
      <c r="C83" s="11"/>
      <c r="D83" s="12"/>
      <c r="E83" s="12"/>
      <c r="F83" s="12"/>
      <c r="G83" s="12"/>
      <c r="H83" s="12"/>
      <c r="I83" s="11"/>
      <c r="J83" s="11"/>
      <c r="K83" s="11"/>
      <c r="L83" s="11"/>
      <c r="M83" s="11"/>
      <c r="N83" s="11"/>
      <c r="O83" s="11"/>
      <c r="P83" s="11"/>
      <c r="Q83" s="11"/>
      <c r="R83" s="11"/>
    </row>
    <row r="84" spans="1:18" ht="48" x14ac:dyDescent="0.35">
      <c r="A84" s="11"/>
      <c r="B84" s="11"/>
      <c r="C84" s="11"/>
      <c r="D84" s="13" t="s">
        <v>0</v>
      </c>
      <c r="E84" s="14" t="s">
        <v>10</v>
      </c>
      <c r="F84" s="15" t="s">
        <v>5</v>
      </c>
      <c r="G84" s="15" t="s">
        <v>6</v>
      </c>
      <c r="H84" s="16" t="s">
        <v>7</v>
      </c>
      <c r="I84" s="11"/>
      <c r="J84" s="11"/>
      <c r="K84" s="11"/>
      <c r="L84" s="11"/>
      <c r="M84" s="11"/>
      <c r="N84" s="11"/>
      <c r="O84" s="11"/>
      <c r="P84" s="11"/>
      <c r="Q84" s="11"/>
      <c r="R84" s="11"/>
    </row>
    <row r="85" spans="1:18" ht="16" x14ac:dyDescent="0.35">
      <c r="A85" s="11"/>
      <c r="B85" s="11"/>
      <c r="C85" s="11"/>
      <c r="D85" s="17">
        <v>-0.4</v>
      </c>
      <c r="E85" s="4">
        <f>+$E$11*(1+D85)</f>
        <v>14.388</v>
      </c>
      <c r="F85" s="10">
        <f t="shared" ref="F85:F92" si="0">+$H$53*E85</f>
        <v>0</v>
      </c>
      <c r="G85" s="5">
        <f t="shared" ref="G85:G92" si="1">+F85-$B$53</f>
        <v>0</v>
      </c>
      <c r="H85" s="1" t="e">
        <f>+G85/$B$53</f>
        <v>#DIV/0!</v>
      </c>
      <c r="I85" s="11"/>
      <c r="J85" s="11"/>
      <c r="K85" s="11"/>
      <c r="L85" s="11"/>
      <c r="M85" s="11"/>
      <c r="N85" s="11"/>
      <c r="O85" s="11"/>
      <c r="P85" s="11"/>
      <c r="Q85" s="11"/>
      <c r="R85" s="11"/>
    </row>
    <row r="86" spans="1:18" ht="17.5" x14ac:dyDescent="0.35">
      <c r="A86" s="11"/>
      <c r="B86" s="11"/>
      <c r="C86" s="11"/>
      <c r="D86" s="17">
        <v>-0.3</v>
      </c>
      <c r="E86" s="6">
        <f t="shared" ref="E86:E92" si="2">+$E$11*(1+D86)</f>
        <v>16.785999999999998</v>
      </c>
      <c r="F86" s="5">
        <f t="shared" si="0"/>
        <v>0</v>
      </c>
      <c r="G86" s="5">
        <f t="shared" si="1"/>
        <v>0</v>
      </c>
      <c r="H86" s="1" t="e">
        <f t="shared" ref="H86:H92" si="3">+G86/$B$53</f>
        <v>#DIV/0!</v>
      </c>
      <c r="I86" s="100" t="s">
        <v>42</v>
      </c>
      <c r="J86" s="99"/>
      <c r="K86" s="11"/>
      <c r="L86" s="11"/>
      <c r="M86" s="11"/>
      <c r="N86" s="11"/>
      <c r="O86" s="11"/>
      <c r="P86" s="11"/>
      <c r="Q86" s="11"/>
      <c r="R86" s="11"/>
    </row>
    <row r="87" spans="1:18" ht="17.5" x14ac:dyDescent="0.35">
      <c r="A87" s="11"/>
      <c r="B87" s="11"/>
      <c r="C87" s="11"/>
      <c r="D87" s="17">
        <v>-0.2</v>
      </c>
      <c r="E87" s="6">
        <f t="shared" si="2"/>
        <v>19.184000000000001</v>
      </c>
      <c r="F87" s="5">
        <f t="shared" si="0"/>
        <v>0</v>
      </c>
      <c r="G87" s="5">
        <f t="shared" si="1"/>
        <v>0</v>
      </c>
      <c r="H87" s="1" t="e">
        <f t="shared" si="3"/>
        <v>#DIV/0!</v>
      </c>
      <c r="I87" s="45"/>
      <c r="J87" s="11"/>
      <c r="K87" s="11"/>
      <c r="L87" s="11"/>
      <c r="M87" s="11"/>
      <c r="N87" s="11"/>
      <c r="O87" s="11"/>
      <c r="P87" s="11"/>
      <c r="Q87" s="11"/>
      <c r="R87" s="11"/>
    </row>
    <row r="88" spans="1:18" ht="17.5" x14ac:dyDescent="0.35">
      <c r="A88" s="11"/>
      <c r="B88" s="11"/>
      <c r="C88" s="11"/>
      <c r="D88" s="17">
        <v>-0.1</v>
      </c>
      <c r="E88" s="6">
        <f t="shared" si="2"/>
        <v>21.582000000000001</v>
      </c>
      <c r="F88" s="5">
        <f t="shared" si="0"/>
        <v>0</v>
      </c>
      <c r="G88" s="5">
        <f t="shared" si="1"/>
        <v>0</v>
      </c>
      <c r="H88" s="1" t="e">
        <f t="shared" si="3"/>
        <v>#DIV/0!</v>
      </c>
      <c r="I88" s="49">
        <v>0.94510000000000005</v>
      </c>
      <c r="J88" s="46">
        <v>1</v>
      </c>
      <c r="K88" s="11"/>
      <c r="L88" s="11"/>
      <c r="M88" s="11"/>
      <c r="N88" s="11"/>
      <c r="O88" s="11"/>
      <c r="P88" s="11"/>
      <c r="Q88" s="11"/>
      <c r="R88" s="11"/>
    </row>
    <row r="89" spans="1:18" ht="16" x14ac:dyDescent="0.35">
      <c r="A89" s="11"/>
      <c r="B89" s="11"/>
      <c r="C89" s="11"/>
      <c r="D89" s="18">
        <v>0</v>
      </c>
      <c r="E89" s="7">
        <f t="shared" si="2"/>
        <v>23.98</v>
      </c>
      <c r="F89" s="8">
        <f t="shared" si="0"/>
        <v>0</v>
      </c>
      <c r="G89" s="8">
        <f t="shared" si="1"/>
        <v>0</v>
      </c>
      <c r="H89" s="9" t="e">
        <f t="shared" si="3"/>
        <v>#DIV/0!</v>
      </c>
      <c r="I89" s="11"/>
      <c r="J89" s="11"/>
      <c r="K89" s="11"/>
      <c r="L89" s="11"/>
      <c r="M89" s="11"/>
      <c r="N89" s="11"/>
      <c r="O89" s="11"/>
      <c r="P89" s="11"/>
      <c r="Q89" s="11"/>
      <c r="R89" s="11"/>
    </row>
    <row r="90" spans="1:18" ht="17.5" x14ac:dyDescent="0.35">
      <c r="A90" s="11"/>
      <c r="B90" s="11"/>
      <c r="C90" s="11"/>
      <c r="D90" s="19">
        <v>0.1</v>
      </c>
      <c r="E90" s="6">
        <f t="shared" si="2"/>
        <v>26.378000000000004</v>
      </c>
      <c r="F90" s="5">
        <f t="shared" si="0"/>
        <v>0</v>
      </c>
      <c r="G90" s="5">
        <f t="shared" si="1"/>
        <v>0</v>
      </c>
      <c r="H90" s="1" t="e">
        <f t="shared" si="3"/>
        <v>#DIV/0!</v>
      </c>
      <c r="I90" s="48">
        <f>(I88*J90)/J88</f>
        <v>0</v>
      </c>
      <c r="J90" s="47"/>
      <c r="K90" s="11"/>
      <c r="L90" s="11"/>
      <c r="M90" s="11"/>
      <c r="N90" s="11"/>
      <c r="O90" s="11"/>
      <c r="P90" s="11"/>
      <c r="Q90" s="11"/>
      <c r="R90" s="11"/>
    </row>
    <row r="91" spans="1:18" ht="16" x14ac:dyDescent="0.35">
      <c r="A91" s="11"/>
      <c r="B91" s="11"/>
      <c r="C91" s="11"/>
      <c r="D91" s="19">
        <v>0.2</v>
      </c>
      <c r="E91" s="6">
        <f t="shared" si="2"/>
        <v>28.776</v>
      </c>
      <c r="F91" s="5">
        <f t="shared" si="0"/>
        <v>0</v>
      </c>
      <c r="G91" s="5">
        <f t="shared" si="1"/>
        <v>0</v>
      </c>
      <c r="H91" s="1" t="e">
        <f t="shared" si="3"/>
        <v>#DIV/0!</v>
      </c>
      <c r="I91" s="11"/>
      <c r="J91" s="11"/>
      <c r="K91" s="11"/>
      <c r="L91" s="11"/>
      <c r="M91" s="11"/>
      <c r="N91" s="11"/>
      <c r="O91" s="11"/>
      <c r="P91" s="11"/>
      <c r="Q91" s="11"/>
      <c r="R91" s="11"/>
    </row>
    <row r="92" spans="1:18" ht="16" x14ac:dyDescent="0.35">
      <c r="A92" s="11"/>
      <c r="B92" s="11"/>
      <c r="C92" s="11"/>
      <c r="D92" s="19">
        <v>0.3</v>
      </c>
      <c r="E92" s="6">
        <f t="shared" si="2"/>
        <v>31.174000000000003</v>
      </c>
      <c r="F92" s="5">
        <f t="shared" si="0"/>
        <v>0</v>
      </c>
      <c r="G92" s="5">
        <f t="shared" si="1"/>
        <v>0</v>
      </c>
      <c r="H92" s="1" t="e">
        <f t="shared" si="3"/>
        <v>#DIV/0!</v>
      </c>
      <c r="I92" s="11"/>
      <c r="J92" s="11"/>
      <c r="K92" s="11"/>
      <c r="L92" s="11"/>
      <c r="M92" s="11"/>
      <c r="N92" s="11"/>
      <c r="O92" s="11"/>
      <c r="P92" s="11"/>
      <c r="Q92" s="11"/>
      <c r="R92" s="11"/>
    </row>
    <row r="93" spans="1:18" x14ac:dyDescent="0.35">
      <c r="A93" s="11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</row>
    <row r="94" spans="1:18" x14ac:dyDescent="0.35">
      <c r="A94" s="11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</row>
    <row r="95" spans="1:18" ht="23.5" x14ac:dyDescent="0.35">
      <c r="A95" s="11"/>
      <c r="B95" s="20" t="s">
        <v>15</v>
      </c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</row>
    <row r="96" spans="1:18" x14ac:dyDescent="0.35">
      <c r="A96" s="11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</row>
    <row r="97" spans="1:18" x14ac:dyDescent="0.35">
      <c r="A97" s="11"/>
      <c r="B97" s="11" t="s">
        <v>47</v>
      </c>
      <c r="C97" s="11"/>
      <c r="D97" s="2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</row>
    <row r="98" spans="1:18" x14ac:dyDescent="0.35">
      <c r="A98" s="11"/>
      <c r="B98" s="11" t="s">
        <v>9</v>
      </c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</row>
    <row r="99" spans="1:18" x14ac:dyDescent="0.35">
      <c r="A99" s="11"/>
      <c r="B99" s="11" t="s">
        <v>4</v>
      </c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</row>
    <row r="100" spans="1:18" x14ac:dyDescent="0.35">
      <c r="A100" s="11"/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</row>
    <row r="101" spans="1:18" x14ac:dyDescent="0.35">
      <c r="A101" s="11"/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</row>
    <row r="102" spans="1:18" x14ac:dyDescent="0.35">
      <c r="A102" s="11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</row>
    <row r="103" spans="1:18" x14ac:dyDescent="0.35">
      <c r="A103" s="11"/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</row>
    <row r="104" spans="1:18" x14ac:dyDescent="0.35">
      <c r="A104" s="11"/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</row>
    <row r="105" spans="1:18" x14ac:dyDescent="0.35">
      <c r="A105" s="11"/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</row>
    <row r="106" spans="1:18" x14ac:dyDescent="0.35">
      <c r="A106" s="11"/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</row>
    <row r="107" spans="1:18" x14ac:dyDescent="0.35">
      <c r="A107" s="11"/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</row>
    <row r="108" spans="1:18" x14ac:dyDescent="0.35">
      <c r="A108" s="11"/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</row>
    <row r="109" spans="1:18" x14ac:dyDescent="0.35">
      <c r="A109" s="11"/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</row>
    <row r="110" spans="1:18" x14ac:dyDescent="0.35">
      <c r="A110" s="11"/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</row>
    <row r="111" spans="1:18" x14ac:dyDescent="0.35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</row>
    <row r="112" spans="1:18" x14ac:dyDescent="0.35">
      <c r="A112" s="11"/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</row>
    <row r="113" spans="1:18" x14ac:dyDescent="0.35">
      <c r="A113" s="11"/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</row>
    <row r="114" spans="1:18" x14ac:dyDescent="0.35">
      <c r="A114" s="11"/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</row>
    <row r="115" spans="1:18" x14ac:dyDescent="0.35">
      <c r="A115" s="11"/>
      <c r="B115" s="11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</row>
    <row r="116" spans="1:18" x14ac:dyDescent="0.35">
      <c r="A116" s="11"/>
      <c r="B116" s="11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</row>
    <row r="117" spans="1:18" x14ac:dyDescent="0.35">
      <c r="A117" s="11"/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</row>
    <row r="118" spans="1:18" x14ac:dyDescent="0.35">
      <c r="A118" s="11"/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</row>
    <row r="119" spans="1:18" x14ac:dyDescent="0.35">
      <c r="A119" s="11"/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</row>
    <row r="120" spans="1:18" x14ac:dyDescent="0.35">
      <c r="A120" s="11"/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</row>
    <row r="121" spans="1:18" x14ac:dyDescent="0.35">
      <c r="A121" s="11"/>
      <c r="B121" s="11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</row>
    <row r="122" spans="1:18" x14ac:dyDescent="0.35">
      <c r="A122" s="11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</row>
    <row r="123" spans="1:18" x14ac:dyDescent="0.35">
      <c r="A123" s="11"/>
      <c r="B123" s="11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</row>
    <row r="124" spans="1:18" x14ac:dyDescent="0.35">
      <c r="A124" s="11"/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</row>
    <row r="125" spans="1:18" x14ac:dyDescent="0.35">
      <c r="A125" s="11"/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</row>
    <row r="126" spans="1:18" x14ac:dyDescent="0.35">
      <c r="A126" s="11"/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</row>
    <row r="127" spans="1:18" x14ac:dyDescent="0.35">
      <c r="A127" s="11"/>
      <c r="B127" s="11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</row>
    <row r="128" spans="1:18" x14ac:dyDescent="0.35">
      <c r="A128" s="11"/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</row>
    <row r="129" spans="1:18" x14ac:dyDescent="0.35">
      <c r="A129" s="11"/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</row>
    <row r="130" spans="1:18" x14ac:dyDescent="0.35">
      <c r="A130" s="11"/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</row>
    <row r="131" spans="1:18" x14ac:dyDescent="0.35">
      <c r="A131" s="11"/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</row>
    <row r="132" spans="1:18" x14ac:dyDescent="0.35">
      <c r="A132" s="11"/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</row>
    <row r="133" spans="1:18" x14ac:dyDescent="0.35">
      <c r="A133" s="11"/>
      <c r="B133" s="11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</row>
    <row r="134" spans="1:18" x14ac:dyDescent="0.35">
      <c r="A134" s="11"/>
      <c r="B134" s="11"/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</row>
    <row r="135" spans="1:18" x14ac:dyDescent="0.35">
      <c r="A135" s="11"/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</row>
    <row r="136" spans="1:18" x14ac:dyDescent="0.35">
      <c r="A136" s="11"/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</row>
    <row r="137" spans="1:18" x14ac:dyDescent="0.35">
      <c r="A137" s="11"/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</row>
    <row r="138" spans="1:18" x14ac:dyDescent="0.35">
      <c r="A138" s="11"/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</row>
    <row r="139" spans="1:18" x14ac:dyDescent="0.35">
      <c r="A139" s="11"/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</row>
    <row r="140" spans="1:18" x14ac:dyDescent="0.35">
      <c r="A140" s="11"/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</row>
    <row r="141" spans="1:18" x14ac:dyDescent="0.35">
      <c r="A141" s="11"/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</row>
    <row r="142" spans="1:18" x14ac:dyDescent="0.35">
      <c r="A142" s="11"/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</row>
    <row r="143" spans="1:18" x14ac:dyDescent="0.35">
      <c r="A143" s="11"/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</row>
    <row r="144" spans="1:18" x14ac:dyDescent="0.35">
      <c r="A144" s="11"/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</row>
    <row r="145" spans="1:18" x14ac:dyDescent="0.35">
      <c r="A145" s="11"/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</row>
    <row r="146" spans="1:18" x14ac:dyDescent="0.35">
      <c r="A146" s="11"/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</row>
    <row r="147" spans="1:18" x14ac:dyDescent="0.35">
      <c r="A147" s="11"/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</row>
    <row r="148" spans="1:18" x14ac:dyDescent="0.35">
      <c r="A148" s="11"/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</row>
    <row r="149" spans="1:18" x14ac:dyDescent="0.35">
      <c r="A149" s="11"/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</row>
    <row r="150" spans="1:18" x14ac:dyDescent="0.35">
      <c r="A150" s="11"/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</row>
    <row r="151" spans="1:18" x14ac:dyDescent="0.35">
      <c r="A151" s="11"/>
      <c r="B151" s="11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</row>
    <row r="152" spans="1:18" x14ac:dyDescent="0.35">
      <c r="A152" s="11"/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</row>
    <row r="153" spans="1:18" x14ac:dyDescent="0.35">
      <c r="A153" s="11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</row>
    <row r="154" spans="1:18" x14ac:dyDescent="0.35">
      <c r="A154" s="11"/>
      <c r="B154" s="11"/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</row>
    <row r="155" spans="1:18" x14ac:dyDescent="0.35">
      <c r="A155" s="11"/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</row>
    <row r="156" spans="1:18" x14ac:dyDescent="0.35">
      <c r="A156" s="11"/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</row>
    <row r="157" spans="1:18" x14ac:dyDescent="0.35">
      <c r="A157" s="11"/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</row>
    <row r="158" spans="1:18" x14ac:dyDescent="0.35">
      <c r="A158" s="11"/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</row>
    <row r="159" spans="1:18" x14ac:dyDescent="0.35">
      <c r="A159" s="11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</row>
    <row r="160" spans="1:18" x14ac:dyDescent="0.35">
      <c r="A160" s="11"/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</row>
    <row r="161" spans="1:18" x14ac:dyDescent="0.35">
      <c r="A161" s="11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</row>
    <row r="162" spans="1:18" x14ac:dyDescent="0.35">
      <c r="A162" s="11"/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</row>
    <row r="163" spans="1:18" x14ac:dyDescent="0.35">
      <c r="A163" s="11"/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</row>
    <row r="164" spans="1:18" x14ac:dyDescent="0.35">
      <c r="A164" s="11"/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</row>
    <row r="165" spans="1:18" x14ac:dyDescent="0.35">
      <c r="A165" s="11"/>
      <c r="B165" s="11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</row>
    <row r="166" spans="1:18" x14ac:dyDescent="0.35">
      <c r="A166" s="11"/>
      <c r="B166" s="11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</row>
    <row r="167" spans="1:18" x14ac:dyDescent="0.35">
      <c r="A167" s="11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</row>
    <row r="168" spans="1:18" x14ac:dyDescent="0.35">
      <c r="A168" s="11"/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</row>
    <row r="169" spans="1:18" x14ac:dyDescent="0.35">
      <c r="A169" s="11"/>
      <c r="B169" s="11"/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</row>
    <row r="170" spans="1:18" x14ac:dyDescent="0.35">
      <c r="A170" s="11"/>
      <c r="B170" s="11"/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</row>
    <row r="171" spans="1:18" x14ac:dyDescent="0.35">
      <c r="A171" s="11"/>
      <c r="B171" s="11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</row>
    <row r="172" spans="1:18" x14ac:dyDescent="0.35">
      <c r="A172" s="11"/>
      <c r="B172" s="11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</row>
    <row r="173" spans="1:18" x14ac:dyDescent="0.35">
      <c r="A173" s="11"/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</row>
    <row r="174" spans="1:18" x14ac:dyDescent="0.35">
      <c r="A174" s="11"/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</row>
    <row r="175" spans="1:18" x14ac:dyDescent="0.35">
      <c r="A175" s="11"/>
      <c r="B175" s="11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</row>
    <row r="176" spans="1:18" x14ac:dyDescent="0.35">
      <c r="A176" s="11"/>
      <c r="B176" s="11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</row>
    <row r="177" spans="1:18" x14ac:dyDescent="0.35">
      <c r="A177" s="11"/>
      <c r="B177" s="11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</row>
    <row r="178" spans="1:18" x14ac:dyDescent="0.35">
      <c r="A178" s="11"/>
      <c r="B178" s="11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</row>
    <row r="179" spans="1:18" x14ac:dyDescent="0.35">
      <c r="A179" s="11"/>
      <c r="B179" s="11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</row>
    <row r="180" spans="1:18" x14ac:dyDescent="0.35">
      <c r="A180" s="11"/>
      <c r="B180" s="11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</row>
    <row r="181" spans="1:18" x14ac:dyDescent="0.35">
      <c r="A181" s="11"/>
      <c r="B181" s="11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</row>
    <row r="182" spans="1:18" x14ac:dyDescent="0.35">
      <c r="A182" s="11"/>
      <c r="B182" s="11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</row>
    <row r="183" spans="1:18" x14ac:dyDescent="0.35">
      <c r="A183" s="11"/>
      <c r="B183" s="11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</row>
    <row r="184" spans="1:18" x14ac:dyDescent="0.35">
      <c r="A184" s="11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</row>
    <row r="185" spans="1:18" x14ac:dyDescent="0.35">
      <c r="A185" s="11"/>
      <c r="B185" s="11"/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</row>
    <row r="186" spans="1:18" x14ac:dyDescent="0.35">
      <c r="A186" s="11"/>
      <c r="B186" s="11"/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</row>
    <row r="187" spans="1:18" x14ac:dyDescent="0.35">
      <c r="A187" s="11"/>
      <c r="B187" s="11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</row>
    <row r="188" spans="1:18" x14ac:dyDescent="0.35">
      <c r="A188" s="11"/>
      <c r="B188" s="11"/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</row>
    <row r="189" spans="1:18" x14ac:dyDescent="0.35">
      <c r="A189" s="11"/>
      <c r="B189" s="11"/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</row>
    <row r="190" spans="1:18" x14ac:dyDescent="0.35">
      <c r="A190" s="11"/>
      <c r="B190" s="11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</row>
    <row r="191" spans="1:18" x14ac:dyDescent="0.35">
      <c r="A191" s="11"/>
      <c r="B191" s="11"/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</row>
    <row r="192" spans="1:18" x14ac:dyDescent="0.35">
      <c r="A192" s="11"/>
      <c r="B192" s="11"/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</row>
    <row r="193" spans="1:18" x14ac:dyDescent="0.35">
      <c r="A193" s="11"/>
      <c r="B193" s="11"/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</row>
    <row r="194" spans="1:18" x14ac:dyDescent="0.35">
      <c r="A194" s="11"/>
      <c r="B194" s="11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</row>
    <row r="195" spans="1:18" x14ac:dyDescent="0.35">
      <c r="A195" s="11"/>
      <c r="B195" s="11"/>
      <c r="C195" s="11"/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</row>
    <row r="196" spans="1:18" x14ac:dyDescent="0.35">
      <c r="A196" s="11"/>
      <c r="B196" s="11"/>
      <c r="C196" s="11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</row>
    <row r="197" spans="1:18" x14ac:dyDescent="0.35">
      <c r="A197" s="11"/>
      <c r="B197" s="11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</row>
    <row r="198" spans="1:18" x14ac:dyDescent="0.35">
      <c r="A198" s="11"/>
      <c r="B198" s="11"/>
      <c r="C198" s="11"/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</row>
    <row r="199" spans="1:18" x14ac:dyDescent="0.35">
      <c r="A199" s="11"/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</row>
    <row r="200" spans="1:18" x14ac:dyDescent="0.35">
      <c r="A200" s="11"/>
      <c r="B200" s="11"/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</row>
    <row r="201" spans="1:18" x14ac:dyDescent="0.35">
      <c r="A201" s="11"/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</row>
    <row r="202" spans="1:18" x14ac:dyDescent="0.35">
      <c r="A202" s="11"/>
      <c r="B202" s="11"/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</row>
    <row r="203" spans="1:18" x14ac:dyDescent="0.35">
      <c r="A203" s="11"/>
      <c r="B203" s="11"/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</row>
    <row r="204" spans="1:18" x14ac:dyDescent="0.35">
      <c r="A204" s="11"/>
      <c r="B204" s="11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</row>
    <row r="205" spans="1:18" x14ac:dyDescent="0.35">
      <c r="A205" s="11"/>
      <c r="B205" s="11"/>
      <c r="C205" s="11"/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</row>
    <row r="206" spans="1:18" x14ac:dyDescent="0.35">
      <c r="A206" s="11"/>
      <c r="B206" s="11"/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</row>
    <row r="207" spans="1:18" x14ac:dyDescent="0.35">
      <c r="A207" s="11"/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</row>
    <row r="208" spans="1:18" x14ac:dyDescent="0.35">
      <c r="A208" s="11"/>
      <c r="B208" s="11"/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</row>
    <row r="209" spans="1:18" x14ac:dyDescent="0.35">
      <c r="A209" s="11"/>
      <c r="B209" s="11"/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</row>
    <row r="210" spans="1:18" x14ac:dyDescent="0.35">
      <c r="A210" s="11"/>
      <c r="B210" s="11"/>
      <c r="C210" s="11"/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</row>
    <row r="211" spans="1:18" x14ac:dyDescent="0.35">
      <c r="A211" s="11"/>
      <c r="B211" s="11"/>
      <c r="C211" s="11"/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</row>
    <row r="212" spans="1:18" x14ac:dyDescent="0.35">
      <c r="A212" s="11"/>
      <c r="B212" s="11"/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</row>
    <row r="213" spans="1:18" x14ac:dyDescent="0.35">
      <c r="A213" s="11"/>
      <c r="B213" s="11"/>
      <c r="C213" s="11"/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</row>
    <row r="214" spans="1:18" x14ac:dyDescent="0.35">
      <c r="A214" s="11"/>
      <c r="B214" s="11"/>
      <c r="C214" s="11"/>
      <c r="D214" s="11"/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</row>
    <row r="215" spans="1:18" x14ac:dyDescent="0.35">
      <c r="A215" s="11"/>
      <c r="B215" s="11"/>
      <c r="C215" s="11"/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</row>
    <row r="216" spans="1:18" x14ac:dyDescent="0.35">
      <c r="A216" s="11"/>
      <c r="B216" s="11"/>
      <c r="C216" s="11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</row>
    <row r="217" spans="1:18" x14ac:dyDescent="0.35">
      <c r="A217" s="11"/>
      <c r="B217" s="11"/>
      <c r="C217" s="11"/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</row>
    <row r="218" spans="1:18" x14ac:dyDescent="0.35">
      <c r="A218" s="11"/>
      <c r="B218" s="11"/>
      <c r="C218" s="11"/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</row>
    <row r="219" spans="1:18" x14ac:dyDescent="0.35">
      <c r="A219" s="11"/>
      <c r="B219" s="11"/>
      <c r="C219" s="11"/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</row>
    <row r="220" spans="1:18" x14ac:dyDescent="0.35">
      <c r="A220" s="11"/>
      <c r="B220" s="11"/>
      <c r="C220" s="11"/>
      <c r="D220" s="11"/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</row>
    <row r="221" spans="1:18" x14ac:dyDescent="0.35">
      <c r="A221" s="11"/>
      <c r="B221" s="11"/>
      <c r="C221" s="11"/>
      <c r="D221" s="11"/>
      <c r="E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</row>
    <row r="222" spans="1:18" x14ac:dyDescent="0.35">
      <c r="A222" s="11"/>
      <c r="B222" s="11"/>
      <c r="C222" s="11"/>
      <c r="D222" s="11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</row>
    <row r="223" spans="1:18" x14ac:dyDescent="0.35">
      <c r="A223" s="11"/>
      <c r="B223" s="11"/>
      <c r="C223" s="11"/>
      <c r="D223" s="11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</row>
    <row r="224" spans="1:18" x14ac:dyDescent="0.35">
      <c r="A224" s="11"/>
      <c r="B224" s="11"/>
      <c r="C224" s="11"/>
      <c r="D224" s="11"/>
      <c r="E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</row>
    <row r="225" spans="1:18" x14ac:dyDescent="0.35">
      <c r="A225" s="11"/>
      <c r="B225" s="11"/>
      <c r="C225" s="11"/>
      <c r="D225" s="11"/>
      <c r="E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</row>
    <row r="226" spans="1:18" x14ac:dyDescent="0.35">
      <c r="A226" s="11"/>
      <c r="B226" s="11"/>
      <c r="C226" s="11"/>
      <c r="D226" s="11"/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</row>
    <row r="227" spans="1:18" x14ac:dyDescent="0.35">
      <c r="A227" s="11"/>
      <c r="B227" s="11"/>
      <c r="C227" s="11"/>
      <c r="D227" s="11"/>
      <c r="E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</row>
    <row r="228" spans="1:18" x14ac:dyDescent="0.35">
      <c r="A228" s="11"/>
      <c r="B228" s="11"/>
      <c r="C228" s="11"/>
      <c r="D228" s="11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</row>
    <row r="229" spans="1:18" x14ac:dyDescent="0.35">
      <c r="A229" s="11"/>
      <c r="B229" s="11"/>
      <c r="C229" s="11"/>
      <c r="D229" s="11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</row>
    <row r="230" spans="1:18" x14ac:dyDescent="0.35">
      <c r="A230" s="11"/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</row>
    <row r="231" spans="1:18" x14ac:dyDescent="0.35">
      <c r="A231" s="11"/>
      <c r="B231" s="11"/>
      <c r="C231" s="11"/>
      <c r="D231" s="11"/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</row>
    <row r="232" spans="1:18" x14ac:dyDescent="0.35">
      <c r="A232" s="11"/>
      <c r="B232" s="11"/>
      <c r="C232" s="11"/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</row>
    <row r="233" spans="1:18" x14ac:dyDescent="0.35">
      <c r="A233" s="11"/>
      <c r="B233" s="11"/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</row>
    <row r="234" spans="1:18" x14ac:dyDescent="0.35">
      <c r="A234" s="11"/>
      <c r="B234" s="11"/>
      <c r="C234" s="11"/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</row>
    <row r="235" spans="1:18" x14ac:dyDescent="0.35">
      <c r="A235" s="11"/>
      <c r="B235" s="11"/>
      <c r="C235" s="11"/>
      <c r="D235" s="11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</row>
    <row r="236" spans="1:18" x14ac:dyDescent="0.35">
      <c r="A236" s="11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</row>
    <row r="237" spans="1:18" x14ac:dyDescent="0.35">
      <c r="A237" s="11"/>
      <c r="B237" s="11"/>
      <c r="C237" s="11"/>
      <c r="D237" s="11"/>
      <c r="E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</row>
    <row r="238" spans="1:18" x14ac:dyDescent="0.35">
      <c r="A238" s="11"/>
      <c r="B238" s="11"/>
      <c r="C238" s="11"/>
      <c r="D238" s="11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</row>
    <row r="239" spans="1:18" x14ac:dyDescent="0.35">
      <c r="A239" s="11"/>
      <c r="B239" s="11"/>
      <c r="C239" s="11"/>
      <c r="D239" s="11"/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</row>
    <row r="240" spans="1:18" x14ac:dyDescent="0.35">
      <c r="A240" s="11"/>
      <c r="B240" s="11"/>
      <c r="C240" s="11"/>
      <c r="D240" s="11"/>
      <c r="E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</row>
    <row r="241" spans="1:18" x14ac:dyDescent="0.35">
      <c r="A241" s="11"/>
      <c r="B241" s="11"/>
      <c r="C241" s="11"/>
      <c r="D241" s="11"/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</row>
    <row r="242" spans="1:18" x14ac:dyDescent="0.35">
      <c r="A242" s="11"/>
      <c r="B242" s="11"/>
      <c r="C242" s="11"/>
      <c r="D242" s="11"/>
      <c r="E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</row>
    <row r="243" spans="1:18" x14ac:dyDescent="0.35">
      <c r="A243" s="11"/>
      <c r="B243" s="11"/>
      <c r="C243" s="11"/>
      <c r="D243" s="11"/>
      <c r="E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</row>
    <row r="244" spans="1:18" x14ac:dyDescent="0.35">
      <c r="A244" s="11"/>
      <c r="B244" s="11"/>
      <c r="C244" s="11"/>
      <c r="D244" s="11"/>
      <c r="E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</row>
    <row r="245" spans="1:18" x14ac:dyDescent="0.35">
      <c r="A245" s="11"/>
      <c r="B245" s="11"/>
      <c r="C245" s="11"/>
      <c r="D245" s="11"/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</row>
    <row r="246" spans="1:18" x14ac:dyDescent="0.35">
      <c r="A246" s="11"/>
      <c r="B246" s="11"/>
      <c r="C246" s="11"/>
      <c r="D246" s="11"/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</row>
    <row r="247" spans="1:18" x14ac:dyDescent="0.35">
      <c r="A247" s="11"/>
      <c r="B247" s="11"/>
      <c r="C247" s="11"/>
      <c r="D247" s="11"/>
      <c r="E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</row>
    <row r="248" spans="1:18" x14ac:dyDescent="0.35">
      <c r="A248" s="11"/>
      <c r="B248" s="11"/>
      <c r="C248" s="11"/>
      <c r="D248" s="11"/>
      <c r="E248" s="11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</row>
    <row r="249" spans="1:18" x14ac:dyDescent="0.35">
      <c r="A249" s="11"/>
      <c r="B249" s="11"/>
      <c r="C249" s="11"/>
      <c r="D249" s="11"/>
      <c r="E249" s="11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</row>
    <row r="250" spans="1:18" x14ac:dyDescent="0.35">
      <c r="A250" s="11"/>
      <c r="B250" s="11"/>
      <c r="C250" s="11"/>
      <c r="D250" s="11"/>
      <c r="E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</row>
    <row r="251" spans="1:18" x14ac:dyDescent="0.35">
      <c r="A251" s="11"/>
      <c r="B251" s="11"/>
      <c r="C251" s="11"/>
      <c r="D251" s="11"/>
      <c r="E251" s="11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</row>
    <row r="252" spans="1:18" x14ac:dyDescent="0.35">
      <c r="A252" s="11"/>
      <c r="B252" s="11"/>
      <c r="C252" s="11"/>
      <c r="D252" s="11"/>
      <c r="E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</row>
    <row r="253" spans="1:18" x14ac:dyDescent="0.35">
      <c r="A253" s="11"/>
      <c r="B253" s="11"/>
      <c r="C253" s="11"/>
      <c r="D253" s="11"/>
      <c r="E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</row>
    <row r="254" spans="1:18" x14ac:dyDescent="0.35">
      <c r="A254" s="11"/>
      <c r="B254" s="11"/>
      <c r="C254" s="11"/>
      <c r="D254" s="11"/>
      <c r="E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</row>
    <row r="255" spans="1:18" x14ac:dyDescent="0.35">
      <c r="A255" s="11"/>
      <c r="B255" s="11"/>
      <c r="C255" s="11"/>
      <c r="D255" s="11"/>
      <c r="E255" s="11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</row>
    <row r="256" spans="1:18" x14ac:dyDescent="0.35">
      <c r="A256" s="11"/>
      <c r="B256" s="11"/>
      <c r="C256" s="11"/>
      <c r="D256" s="11"/>
      <c r="E256" s="11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</row>
    <row r="257" spans="1:18" x14ac:dyDescent="0.35">
      <c r="A257" s="11"/>
      <c r="B257" s="11"/>
      <c r="C257" s="11"/>
      <c r="D257" s="11"/>
      <c r="E257" s="11"/>
      <c r="F257" s="11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</row>
    <row r="258" spans="1:18" x14ac:dyDescent="0.35">
      <c r="A258" s="11"/>
      <c r="B258" s="11"/>
      <c r="C258" s="11"/>
      <c r="D258" s="11"/>
      <c r="E258" s="11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</row>
    <row r="259" spans="1:18" x14ac:dyDescent="0.35">
      <c r="A259" s="11"/>
      <c r="B259" s="11"/>
      <c r="C259" s="11"/>
      <c r="D259" s="11"/>
      <c r="E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</row>
    <row r="260" spans="1:18" x14ac:dyDescent="0.35">
      <c r="A260" s="11"/>
      <c r="B260" s="11"/>
      <c r="C260" s="11"/>
      <c r="D260" s="11"/>
      <c r="E260" s="11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</row>
    <row r="261" spans="1:18" x14ac:dyDescent="0.35">
      <c r="A261" s="11"/>
      <c r="B261" s="11"/>
      <c r="C261" s="11"/>
      <c r="D261" s="11"/>
      <c r="E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</row>
    <row r="262" spans="1:18" x14ac:dyDescent="0.35">
      <c r="A262" s="11"/>
      <c r="B262" s="11"/>
      <c r="C262" s="11"/>
      <c r="D262" s="11"/>
      <c r="E262" s="11"/>
      <c r="F262" s="11"/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</row>
    <row r="263" spans="1:18" x14ac:dyDescent="0.35">
      <c r="A263" s="11"/>
      <c r="B263" s="11"/>
      <c r="C263" s="11"/>
      <c r="D263" s="11"/>
      <c r="E263" s="11"/>
      <c r="F263" s="11"/>
      <c r="G263" s="11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</row>
    <row r="264" spans="1:18" x14ac:dyDescent="0.35">
      <c r="A264" s="11"/>
      <c r="B264" s="11"/>
      <c r="C264" s="11"/>
      <c r="D264" s="11"/>
      <c r="E264" s="11"/>
      <c r="F264" s="11"/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</row>
    <row r="265" spans="1:18" x14ac:dyDescent="0.35">
      <c r="A265" s="11"/>
      <c r="B265" s="11"/>
      <c r="C265" s="11"/>
      <c r="D265" s="11"/>
      <c r="E265" s="11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</row>
    <row r="266" spans="1:18" x14ac:dyDescent="0.35">
      <c r="A266" s="11"/>
      <c r="B266" s="11"/>
      <c r="C266" s="11"/>
      <c r="D266" s="11"/>
      <c r="E266" s="11"/>
      <c r="F266" s="11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</row>
    <row r="267" spans="1:18" x14ac:dyDescent="0.35">
      <c r="A267" s="11"/>
      <c r="B267" s="11"/>
      <c r="C267" s="11"/>
      <c r="D267" s="11"/>
      <c r="E267" s="11"/>
      <c r="F267" s="11"/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</row>
    <row r="268" spans="1:18" x14ac:dyDescent="0.35">
      <c r="A268" s="11"/>
      <c r="B268" s="11"/>
      <c r="C268" s="11"/>
      <c r="D268" s="11"/>
      <c r="E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</row>
    <row r="269" spans="1:18" x14ac:dyDescent="0.35">
      <c r="A269" s="11"/>
      <c r="B269" s="11"/>
      <c r="C269" s="11"/>
      <c r="D269" s="11"/>
      <c r="E269" s="11"/>
      <c r="F269" s="11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</row>
    <row r="270" spans="1:18" x14ac:dyDescent="0.35">
      <c r="A270" s="11"/>
      <c r="B270" s="11"/>
      <c r="C270" s="11"/>
      <c r="D270" s="11"/>
      <c r="E270" s="11"/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</row>
    <row r="271" spans="1:18" x14ac:dyDescent="0.35">
      <c r="A271" s="11"/>
      <c r="B271" s="11"/>
      <c r="C271" s="11"/>
      <c r="D271" s="11"/>
      <c r="E271" s="11"/>
      <c r="F271" s="11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</row>
    <row r="272" spans="1:18" x14ac:dyDescent="0.35">
      <c r="A272" s="11"/>
      <c r="B272" s="11"/>
      <c r="C272" s="11"/>
      <c r="D272" s="11"/>
      <c r="E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</row>
    <row r="273" spans="1:18" x14ac:dyDescent="0.35">
      <c r="A273" s="11"/>
      <c r="B273" s="11"/>
      <c r="C273" s="11"/>
      <c r="D273" s="11"/>
      <c r="E273" s="11"/>
      <c r="F273" s="11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</row>
    <row r="274" spans="1:18" x14ac:dyDescent="0.35">
      <c r="A274" s="11"/>
      <c r="B274" s="11"/>
      <c r="C274" s="11"/>
      <c r="D274" s="11"/>
      <c r="E274" s="11"/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</row>
    <row r="275" spans="1:18" x14ac:dyDescent="0.35">
      <c r="A275" s="11"/>
      <c r="B275" s="11"/>
      <c r="C275" s="11"/>
      <c r="D275" s="11"/>
      <c r="E275" s="11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</row>
    <row r="276" spans="1:18" x14ac:dyDescent="0.35">
      <c r="A276" s="11"/>
      <c r="B276" s="11"/>
      <c r="C276" s="11"/>
      <c r="D276" s="11"/>
      <c r="E276" s="11"/>
      <c r="F276" s="11"/>
      <c r="G276" s="11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</row>
    <row r="277" spans="1:18" x14ac:dyDescent="0.35">
      <c r="A277" s="11"/>
      <c r="B277" s="11"/>
      <c r="C277" s="11"/>
      <c r="D277" s="11"/>
      <c r="E277" s="11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</row>
    <row r="278" spans="1:18" x14ac:dyDescent="0.35">
      <c r="A278" s="11"/>
      <c r="B278" s="11"/>
      <c r="C278" s="11"/>
      <c r="D278" s="11"/>
      <c r="E278" s="11"/>
      <c r="F278" s="11"/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</row>
    <row r="279" spans="1:18" x14ac:dyDescent="0.35">
      <c r="A279" s="11"/>
      <c r="B279" s="11"/>
      <c r="C279" s="11"/>
      <c r="D279" s="11"/>
      <c r="E279" s="11"/>
      <c r="F279" s="11"/>
      <c r="G279" s="11"/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</row>
  </sheetData>
  <sheetProtection algorithmName="SHA-512" hashValue="uGFjeKgK43Pw/TllNPCMnZTRLuUE5UTMK+L73+SC5cYCDLMjqSV7NnutUAyQ+uxSHpbsu2qG+UndGWWFyk6LhQ==" saltValue="G75nKZT5eQeN0h7QrTpSPQ==" spinCount="100000" sheet="1" objects="1" scenarios="1" selectLockedCells="1"/>
  <mergeCells count="11">
    <mergeCell ref="B50:B51"/>
    <mergeCell ref="E65:F65"/>
    <mergeCell ref="C59:I59"/>
    <mergeCell ref="I13:J13"/>
    <mergeCell ref="I86:J86"/>
    <mergeCell ref="D82:H82"/>
    <mergeCell ref="C33:I33"/>
    <mergeCell ref="C47:I47"/>
    <mergeCell ref="C19:I19"/>
    <mergeCell ref="C68:I68"/>
    <mergeCell ref="H74:H75"/>
  </mergeCells>
  <conditionalFormatting sqref="E85:E92">
    <cfRule type="cellIs" dxfId="2" priority="1" operator="lessThan">
      <formula>$C$8</formula>
    </cfRule>
  </conditionalFormatting>
  <conditionalFormatting sqref="F85:F92">
    <cfRule type="cellIs" dxfId="1" priority="2" operator="lessThan">
      <formula>#REF!</formula>
    </cfRule>
  </conditionalFormatting>
  <conditionalFormatting sqref="G85:H92">
    <cfRule type="cellIs" dxfId="0" priority="3" operator="lessThan">
      <formula>0</formula>
    </cfRule>
  </conditionalFormatting>
  <printOptions horizontalCentered="1" verticalCentered="1"/>
  <pageMargins left="0.31496062992125984" right="0.31496062992125984" top="0.35433070866141736" bottom="0.35433070866141736" header="0.31496062992125984" footer="0.31496062992125984"/>
  <pageSetup scale="3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02CE37772398E4A9958FD81B0C90A07" ma:contentTypeVersion="11" ma:contentTypeDescription="Crée un document." ma:contentTypeScope="" ma:versionID="511ea00a264d7bc40be74d79c8f96bc4">
  <xsd:schema xmlns:xsd="http://www.w3.org/2001/XMLSchema" xmlns:xs="http://www.w3.org/2001/XMLSchema" xmlns:p="http://schemas.microsoft.com/office/2006/metadata/properties" xmlns:ns2="f928b5fa-1d46-46a7-a1a3-248029f78f0b" xmlns:ns3="c71a235c-b320-4665-a603-d793eeb637af" targetNamespace="http://schemas.microsoft.com/office/2006/metadata/properties" ma:root="true" ma:fieldsID="79c6f477ecd3d037287c8ec19500f1c3" ns2:_="" ns3:_="">
    <xsd:import namespace="f928b5fa-1d46-46a7-a1a3-248029f78f0b"/>
    <xsd:import namespace="c71a235c-b320-4665-a603-d793eeb637a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28b5fa-1d46-46a7-a1a3-248029f78f0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Balises d’images" ma:readOnly="false" ma:fieldId="{5cf76f15-5ced-4ddc-b409-7134ff3c332f}" ma:taxonomyMulti="true" ma:sspId="23bb3131-6cc5-4e77-bc53-0d9f4a5bd04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1a235c-b320-4665-a603-d793eeb637af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d56a25b8-1050-4a75-bb36-e91e79443582}" ma:internalName="TaxCatchAll" ma:showField="CatchAllData" ma:web="c71a235c-b320-4665-a603-d793eeb637a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71a235c-b320-4665-a603-d793eeb637af" xsi:nil="true"/>
    <lcf76f155ced4ddcb4097134ff3c332f xmlns="f928b5fa-1d46-46a7-a1a3-248029f78f0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FDB63E7-F1AF-4CE6-AE91-7EF3A94629B1}"/>
</file>

<file path=customXml/itemProps2.xml><?xml version="1.0" encoding="utf-8"?>
<ds:datastoreItem xmlns:ds="http://schemas.openxmlformats.org/officeDocument/2006/customXml" ds:itemID="{00AA50B6-6571-490D-93C7-360B4ED9AC0F}"/>
</file>

<file path=customXml/itemProps3.xml><?xml version="1.0" encoding="utf-8"?>
<ds:datastoreItem xmlns:ds="http://schemas.openxmlformats.org/officeDocument/2006/customXml" ds:itemID="{1EED258F-FCCE-45B2-97AB-0328644F42A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FR - FCPE EUR</vt:lpstr>
      <vt:lpstr>'FR - FCPE EUR'!Zone_d_impression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CASSIN Pauline</dc:creator>
  <cp:lastModifiedBy>DESSERRE Ariane</cp:lastModifiedBy>
  <cp:lastPrinted>2024-07-12T10:00:02Z</cp:lastPrinted>
  <dcterms:created xsi:type="dcterms:W3CDTF">2023-09-25T09:15:03Z</dcterms:created>
  <dcterms:modified xsi:type="dcterms:W3CDTF">2026-09-11T16:27:17Z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0x010100302CE37772398E4A9958FD81B0C90A07</vt:lpwstr>
  </property>
</Properties>
</file>